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4" documentId="8_{C3CF8654-7F0D-4D9A-ACCF-148568598155}" xr6:coauthVersionLast="47" xr6:coauthVersionMax="47" xr10:uidLastSave="{F7C6FB29-8B69-4A7E-A8A3-14312B5794BE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4" l="1"/>
  <c r="F12" i="3" l="1"/>
  <c r="F16" i="3"/>
  <c r="F20" i="3"/>
  <c r="F24" i="3"/>
  <c r="F11" i="3"/>
  <c r="F15" i="3"/>
  <c r="F19" i="3"/>
  <c r="F23" i="3"/>
  <c r="F27" i="3"/>
  <c r="F14" i="3"/>
  <c r="F18" i="3"/>
  <c r="F22" i="3"/>
  <c r="F26" i="3"/>
  <c r="F13" i="3"/>
  <c r="F17" i="3"/>
  <c r="F21" i="3"/>
  <c r="F25" i="3"/>
  <c r="G33" i="4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H28" i="4"/>
  <c r="G28" i="4"/>
  <c r="G36" i="4"/>
  <c r="H33" i="4"/>
  <c r="F33" i="4"/>
  <c r="N28" i="4"/>
  <c r="M28" i="4"/>
  <c r="G50" i="4" l="1"/>
  <c r="F50" i="4"/>
  <c r="H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<sst xmlns="http://schemas.openxmlformats.org/spreadsheetml/2006/main" count="705" uniqueCount="129">
  <si>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</si>
  <si>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</si>
  <si>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</si>
  <si>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</si>
  <si>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</si>
  <si>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</si>
  <si>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</si>
  <si>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</si>
  <si>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</si>
  <si>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</si>
  <si>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</si>
  <si>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</si>
  <si>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</si>
  <si>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</si>
  <si>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</si>
  <si>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</si>
  <si>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</si>
  <si>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</si>
  <si>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</si>
  <si>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</si>
  <si>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</si>
  <si>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</si>
  <si>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</si>
  <si>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</si>
  <si>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</si>
  <si>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</si>
  <si>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</si>
  <si>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</si>
  <si>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</si>
  <si>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</si>
  <si>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</si>
  <si>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</si>
  <si>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</si>
  <si>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</si>
  <si>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</si>
  <si>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</si>
  <si>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</si>
  <si>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</si>
  <si>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</si>
  <si>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</si>
  <si>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</si>
  <si>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</si>
  <si>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</si>
  <si>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</si>
  <si>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</si>
  <si>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</si>
  <si>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</si>
  <si>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</si>
  <si>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</si>
  <si>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</si>
  <si>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</si>
  <si>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</si>
  <si>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</si>
  <si>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</si>
  <si>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</si>
  <si>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</si>
  <si>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</si>
  <si>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</si>
  <si>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</si>
  <si>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</si>
  <si>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</si>
  <si>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</si>
  <si>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</si>
  <si>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</si>
  <si>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</si>
  <si>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</si>
  <si>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</si>
  <si>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</si>
  <si>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</si>
  <si>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</si>
  <si>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</si>
  <si>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</si>
  <si>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</si>
  <si>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</si>
  <si>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</si>
  <si>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</si>
  <si>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</si>
  <si>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</si>
  <si>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</si>
  <si>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</si>
  <si>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</si>
  <si>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</si>
  <si>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</si>
  <si>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</si>
  <si>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</si>
  <si>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</si>
  <si>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</si>
  <si>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</si>
  <si>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</si>
  <si>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</si>
  <si>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</si>
  <si>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</si>
  <si>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</si>
  <si>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</si>
  <si>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</si>
  <si>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</si>
  <si>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</si>
  <si>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</si>
  <si>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</si>
  <si>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</si>
  <si>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</si>
  <si>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</si>
  <si>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</si>
  <si>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</si>
  <si>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</si>
  <si>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</si>
  <si>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</si>
  <si>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</si>
  <si>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</si>
  <si>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</si>
  <si>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</si>
  <si>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</si>
  <si>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</si>
  <si>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</si>
  <si>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</si>
  <si>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</si>
  <si>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</si>
  <si>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</si>
  <si>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</si>
  <si>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1º trimestre 2024</t>
  </si>
  <si>
    <t>1º trimestre 2025</t>
  </si>
  <si>
    <t>1º trimestre 2025/1º trimestre 2024</t>
  </si>
  <si>
    <t>Evolución 
1º trimestre 2025/1º trimestre 2024</t>
  </si>
  <si>
    <t>1º trimestre 2024
Con Imposición de medidas</t>
  </si>
  <si>
    <t>1º trimestre 2024
Sin Imposicion de Medidas</t>
  </si>
  <si>
    <t>1º trimestre 2025
Con Imposición de medidas</t>
  </si>
  <si>
    <t>1º trimestre 2025
Sin Imposicion de Medidas</t>
  </si>
  <si>
    <t>Evolución
1º trimestre 2025/1º trimestre 2024
Con Imposición de medidas</t>
  </si>
  <si>
    <t>Evolución
1º trimestre 2025/1º trimestre 2024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</si>
</sst>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56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de 2025</a:t>
          </a: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581025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219076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234631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552451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568006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26" t="s">
        <v>1</v>
      </c>
      <c r="C16" s="26"/>
      <c r="D16" s="26"/>
      <c r="E16" s="26"/>
      <c r="F16" s="26"/>
    </row>
    <row r="17" spans="2:12" ht="14.25" x14ac:dyDescent="0.2">
      <c r="B17" s="1"/>
      <c r="C17" s="1"/>
      <c r="D17" s="1"/>
      <c r="E17" s="1"/>
      <c r="F17" s="1"/>
    </row>
    <row r="18" spans="2:12" ht="14.25" x14ac:dyDescent="0.2">
      <c r="B18" s="26" t="s">
        <v>103</v>
      </c>
      <c r="C18" s="26"/>
      <c r="D18" s="26"/>
      <c r="E18" s="26"/>
      <c r="F18" s="1"/>
    </row>
    <row r="19" spans="2:12" ht="14.25" x14ac:dyDescent="0.2">
      <c r="B19" s="26" t="s">
        <v>104</v>
      </c>
      <c r="C19" s="26"/>
      <c r="D19" s="26"/>
      <c r="E19" s="26"/>
      <c r="F19" s="1"/>
    </row>
    <row r="20" spans="2:12" ht="14.25" x14ac:dyDescent="0.2">
      <c r="B20" s="26" t="s">
        <v>105</v>
      </c>
      <c r="C20" s="26"/>
      <c r="D20" s="26"/>
      <c r="E20" s="26"/>
      <c r="F20" s="1"/>
    </row>
    <row r="21" spans="2:12" ht="14.25" x14ac:dyDescent="0.2">
      <c r="B21" s="26" t="s">
        <v>106</v>
      </c>
      <c r="C21" s="26"/>
      <c r="D21" s="26"/>
      <c r="E21" s="26"/>
      <c r="F21" s="1"/>
    </row>
    <row r="22" spans="2:12" ht="14.25" x14ac:dyDescent="0.2">
      <c r="B22" s="1" t="s">
        <v>107</v>
      </c>
      <c r="C22" s="1"/>
      <c r="D22" s="1"/>
      <c r="E22" s="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6"/>
      <c r="E24" s="16"/>
      <c r="F24" s="16"/>
      <c r="G24" s="16"/>
      <c r="H24" s="17"/>
      <c r="I24" s="17"/>
    </row>
    <row r="25" spans="2:12" ht="15" customHeight="1" x14ac:dyDescent="0.2">
      <c r="B25" s="26" t="s">
        <v>61</v>
      </c>
      <c r="C25" s="26"/>
      <c r="D25" s="26"/>
      <c r="E25" s="26"/>
      <c r="F25" s="26"/>
      <c r="G25" s="26"/>
      <c r="H25" s="26"/>
      <c r="I25" s="26"/>
    </row>
    <row r="26" spans="2:12" ht="14.25" x14ac:dyDescent="0.2">
      <c r="B26" s="26" t="s">
        <v>66</v>
      </c>
      <c r="C26" s="26"/>
      <c r="D26" s="26"/>
      <c r="E26" s="26"/>
      <c r="F26" s="26"/>
      <c r="G26" s="26"/>
      <c r="H26" s="26"/>
      <c r="I26" s="26"/>
    </row>
    <row r="27" spans="2:12" ht="14.25" x14ac:dyDescent="0.2">
      <c r="B27" s="26" t="s">
        <v>67</v>
      </c>
      <c r="C27" s="26"/>
      <c r="D27" s="26"/>
      <c r="E27" s="26"/>
      <c r="F27" s="26"/>
      <c r="G27" s="26"/>
      <c r="H27" s="26"/>
      <c r="I27" s="26"/>
    </row>
    <row r="28" spans="2:12" ht="14.25" x14ac:dyDescent="0.2">
      <c r="B28" s="26" t="s">
        <v>0</v>
      </c>
      <c r="C28" s="26"/>
      <c r="D28" s="26"/>
      <c r="E28" s="26"/>
      <c r="F28" s="26"/>
      <c r="G28" s="26"/>
      <c r="H28" s="26"/>
      <c r="I28" s="26"/>
    </row>
    <row r="29" spans="2:12" ht="14.25" x14ac:dyDescent="0.2">
      <c r="B29" s="26" t="s">
        <v>108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ht="14.25" x14ac:dyDescent="0.2">
      <c r="B30" s="26" t="s">
        <v>110</v>
      </c>
      <c r="C30" s="26"/>
      <c r="D30" s="26"/>
      <c r="E30" s="26"/>
      <c r="F30" s="1"/>
      <c r="G30" s="1"/>
      <c r="H30" s="1"/>
      <c r="I30" s="1"/>
      <c r="J30" s="1"/>
      <c r="K30" s="1"/>
      <c r="L30" s="1"/>
    </row>
    <row r="31" spans="2:12" ht="14.25" x14ac:dyDescent="0.2">
      <c r="B31" s="26" t="s">
        <v>111</v>
      </c>
      <c r="C31" s="26"/>
      <c r="D31" s="26"/>
      <c r="E31" s="26"/>
      <c r="F31" s="1"/>
      <c r="G31" s="1"/>
      <c r="H31" s="1"/>
      <c r="I31" s="1"/>
      <c r="J31" s="1"/>
      <c r="K31" s="1"/>
      <c r="L31" s="1"/>
    </row>
    <row r="32" spans="2:12" ht="14.25" x14ac:dyDescent="0.2">
      <c r="B32" s="26" t="s">
        <v>91</v>
      </c>
      <c r="C32" s="26"/>
      <c r="D32" s="26"/>
      <c r="E32" s="26"/>
      <c r="F32" s="26"/>
      <c r="G32" s="26"/>
      <c r="H32" s="26"/>
      <c r="I32" s="26"/>
    </row>
    <row r="33" spans="2:9" ht="14.25" x14ac:dyDescent="0.2">
      <c r="B33" s="26" t="s">
        <v>92</v>
      </c>
      <c r="C33" s="26"/>
      <c r="D33" s="26"/>
      <c r="E33" s="26"/>
      <c r="F33" s="26"/>
      <c r="G33" s="26"/>
      <c r="H33" s="26"/>
      <c r="I33" s="26"/>
    </row>
    <row r="34" spans="2:9" ht="14.25" x14ac:dyDescent="0.2">
      <c r="B34" s="26" t="s">
        <v>102</v>
      </c>
      <c r="C34" s="26"/>
      <c r="D34" s="26"/>
      <c r="E34" s="26"/>
      <c r="F34" s="26"/>
      <c r="G34" s="26"/>
      <c r="H34" s="26"/>
      <c r="I34" s="26"/>
    </row>
  </sheetData>
  <mergeCells count="19">
    <mergeCell ref="B34:I34"/>
    <mergeCell ref="B25:I25"/>
    <mergeCell ref="B27:I27"/>
    <mergeCell ref="B33:I33"/>
    <mergeCell ref="B29:L29"/>
    <mergeCell ref="B30:E30"/>
    <mergeCell ref="B31:E31"/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32" t="s">
        <v>119</v>
      </c>
      <c r="D9" s="33"/>
      <c r="E9" s="33"/>
      <c r="F9" s="33"/>
      <c r="G9" s="32" t="s">
        <v>120</v>
      </c>
      <c r="H9" s="33"/>
      <c r="I9" s="33"/>
      <c r="J9" s="33"/>
    </row>
    <row r="10" spans="2:10" ht="44.25" customHeight="1" thickBot="1" x14ac:dyDescent="0.25">
      <c r="C10" s="10" t="s">
        <v>68</v>
      </c>
      <c r="D10" s="10" t="s">
        <v>69</v>
      </c>
      <c r="E10" s="10" t="s">
        <v>70</v>
      </c>
      <c r="F10" s="10" t="s">
        <v>71</v>
      </c>
      <c r="G10" s="10" t="s">
        <v>68</v>
      </c>
      <c r="H10" s="10" t="s">
        <v>69</v>
      </c>
      <c r="I10" s="10" t="s">
        <v>70</v>
      </c>
      <c r="J10" s="10" t="s">
        <v>71</v>
      </c>
    </row>
    <row r="11" spans="2:10" ht="20.100000000000001" customHeight="1" thickBot="1" x14ac:dyDescent="0.25">
      <c r="B11" s="5" t="s">
        <v>2</v>
      </c>
      <c r="C11" s="11">
        <f>SUM(D11:E11)</f>
        <v>26</v>
      </c>
      <c r="D11" s="21">
        <v>26</v>
      </c>
      <c r="E11" s="21">
        <v>0</v>
      </c>
      <c r="F11" s="21">
        <v>18</v>
      </c>
      <c r="G11" s="11">
        <f>SUM(H11:I11)</f>
        <v>21</v>
      </c>
      <c r="H11" s="21">
        <v>20</v>
      </c>
      <c r="I11" s="21">
        <v>1</v>
      </c>
      <c r="J11" s="21">
        <v>15</v>
      </c>
    </row>
    <row r="12" spans="2:10" ht="20.100000000000001" customHeight="1" thickBot="1" x14ac:dyDescent="0.25">
      <c r="B12" s="6" t="s">
        <v>3</v>
      </c>
      <c r="C12" s="11">
        <f t="shared" ref="C12:C27" si="0">SUM(D12:E12)</f>
        <v>3</v>
      </c>
      <c r="D12" s="21">
        <v>2</v>
      </c>
      <c r="E12" s="21">
        <v>1</v>
      </c>
      <c r="F12" s="21">
        <v>2</v>
      </c>
      <c r="G12" s="11">
        <f t="shared" ref="G12:G27" si="1">SUM(H12:I12)</f>
        <v>2</v>
      </c>
      <c r="H12" s="21">
        <v>2</v>
      </c>
      <c r="I12" s="21">
        <v>0</v>
      </c>
      <c r="J12" s="21">
        <v>2</v>
      </c>
    </row>
    <row r="13" spans="2:10" ht="20.100000000000001" customHeight="1" thickBot="1" x14ac:dyDescent="0.25">
      <c r="B13" s="6" t="s">
        <v>4</v>
      </c>
      <c r="C13" s="11">
        <f t="shared" si="0"/>
        <v>1</v>
      </c>
      <c r="D13" s="21">
        <v>1</v>
      </c>
      <c r="E13" s="21">
        <v>0</v>
      </c>
      <c r="F13" s="21">
        <v>1</v>
      </c>
      <c r="G13" s="11">
        <f t="shared" si="1"/>
        <v>1</v>
      </c>
      <c r="H13" s="21">
        <v>1</v>
      </c>
      <c r="I13" s="21">
        <v>0</v>
      </c>
      <c r="J13" s="21">
        <v>1</v>
      </c>
    </row>
    <row r="14" spans="2:10" ht="20.100000000000001" customHeight="1" thickBot="1" x14ac:dyDescent="0.25">
      <c r="B14" s="6" t="s">
        <v>5</v>
      </c>
      <c r="C14" s="11">
        <f t="shared" si="0"/>
        <v>3</v>
      </c>
      <c r="D14" s="21">
        <v>3</v>
      </c>
      <c r="E14" s="21">
        <v>0</v>
      </c>
      <c r="F14" s="21">
        <v>0</v>
      </c>
      <c r="G14" s="11">
        <f t="shared" si="1"/>
        <v>6</v>
      </c>
      <c r="H14" s="21">
        <v>6</v>
      </c>
      <c r="I14" s="21">
        <v>0</v>
      </c>
      <c r="J14" s="21">
        <v>4</v>
      </c>
    </row>
    <row r="15" spans="2:10" ht="20.100000000000001" customHeight="1" thickBot="1" x14ac:dyDescent="0.25">
      <c r="B15" s="6" t="s">
        <v>6</v>
      </c>
      <c r="C15" s="11">
        <f t="shared" si="0"/>
        <v>3</v>
      </c>
      <c r="D15" s="21">
        <v>3</v>
      </c>
      <c r="E15" s="21">
        <v>0</v>
      </c>
      <c r="F15" s="21">
        <v>3</v>
      </c>
      <c r="G15" s="11">
        <f t="shared" si="1"/>
        <v>11</v>
      </c>
      <c r="H15" s="21">
        <v>10</v>
      </c>
      <c r="I15" s="21">
        <v>1</v>
      </c>
      <c r="J15" s="21">
        <v>10</v>
      </c>
    </row>
    <row r="16" spans="2:10" ht="20.100000000000001" customHeight="1" thickBot="1" x14ac:dyDescent="0.25">
      <c r="B16" s="6" t="s">
        <v>7</v>
      </c>
      <c r="C16" s="11">
        <f t="shared" si="0"/>
        <v>0</v>
      </c>
      <c r="D16" s="21">
        <v>0</v>
      </c>
      <c r="E16" s="21">
        <v>0</v>
      </c>
      <c r="F16" s="21">
        <v>0</v>
      </c>
      <c r="G16" s="11">
        <f t="shared" si="1"/>
        <v>1</v>
      </c>
      <c r="H16" s="21">
        <v>1</v>
      </c>
      <c r="I16" s="21">
        <v>0</v>
      </c>
      <c r="J16" s="21">
        <v>1</v>
      </c>
    </row>
    <row r="17" spans="2:10" ht="20.100000000000001" customHeight="1" thickBot="1" x14ac:dyDescent="0.25">
      <c r="B17" s="6" t="s">
        <v>8</v>
      </c>
      <c r="C17" s="11">
        <f t="shared" si="0"/>
        <v>4</v>
      </c>
      <c r="D17" s="21">
        <v>4</v>
      </c>
      <c r="E17" s="21">
        <v>0</v>
      </c>
      <c r="F17" s="21">
        <v>2</v>
      </c>
      <c r="G17" s="11">
        <f t="shared" si="1"/>
        <v>4</v>
      </c>
      <c r="H17" s="21">
        <v>3</v>
      </c>
      <c r="I17" s="21">
        <v>1</v>
      </c>
      <c r="J17" s="21">
        <v>2</v>
      </c>
    </row>
    <row r="18" spans="2:10" ht="20.100000000000001" customHeight="1" thickBot="1" x14ac:dyDescent="0.25">
      <c r="B18" s="6" t="s">
        <v>9</v>
      </c>
      <c r="C18" s="11">
        <f t="shared" si="0"/>
        <v>1</v>
      </c>
      <c r="D18" s="21">
        <v>1</v>
      </c>
      <c r="E18" s="21">
        <v>0</v>
      </c>
      <c r="F18" s="21">
        <v>1</v>
      </c>
      <c r="G18" s="11">
        <f t="shared" si="1"/>
        <v>3</v>
      </c>
      <c r="H18" s="21">
        <v>3</v>
      </c>
      <c r="I18" s="21">
        <v>0</v>
      </c>
      <c r="J18" s="21">
        <v>3</v>
      </c>
    </row>
    <row r="19" spans="2:10" ht="20.100000000000001" customHeight="1" thickBot="1" x14ac:dyDescent="0.25">
      <c r="B19" s="6" t="s">
        <v>10</v>
      </c>
      <c r="C19" s="11">
        <f t="shared" si="0"/>
        <v>14</v>
      </c>
      <c r="D19" s="21">
        <v>14</v>
      </c>
      <c r="E19" s="21">
        <v>0</v>
      </c>
      <c r="F19" s="21">
        <v>12</v>
      </c>
      <c r="G19" s="11">
        <f t="shared" si="1"/>
        <v>12</v>
      </c>
      <c r="H19" s="21">
        <v>12</v>
      </c>
      <c r="I19" s="21">
        <v>0</v>
      </c>
      <c r="J19" s="21">
        <v>11</v>
      </c>
    </row>
    <row r="20" spans="2:10" ht="20.100000000000001" customHeight="1" thickBot="1" x14ac:dyDescent="0.25">
      <c r="B20" s="6" t="s">
        <v>11</v>
      </c>
      <c r="C20" s="11">
        <f t="shared" si="0"/>
        <v>15</v>
      </c>
      <c r="D20" s="21">
        <v>12</v>
      </c>
      <c r="E20" s="21">
        <v>3</v>
      </c>
      <c r="F20" s="21">
        <v>12</v>
      </c>
      <c r="G20" s="11">
        <f t="shared" si="1"/>
        <v>19</v>
      </c>
      <c r="H20" s="21">
        <v>19</v>
      </c>
      <c r="I20" s="21">
        <v>0</v>
      </c>
      <c r="J20" s="21">
        <v>17</v>
      </c>
    </row>
    <row r="21" spans="2:10" ht="20.100000000000001" customHeight="1" thickBot="1" x14ac:dyDescent="0.25">
      <c r="B21" s="6" t="s">
        <v>12</v>
      </c>
      <c r="C21" s="11">
        <f t="shared" si="0"/>
        <v>3</v>
      </c>
      <c r="D21" s="21">
        <v>2</v>
      </c>
      <c r="E21" s="21">
        <v>1</v>
      </c>
      <c r="F21" s="21">
        <v>1</v>
      </c>
      <c r="G21" s="11">
        <f t="shared" si="1"/>
        <v>2</v>
      </c>
      <c r="H21" s="21">
        <v>2</v>
      </c>
      <c r="I21" s="21">
        <v>0</v>
      </c>
      <c r="J21" s="21">
        <v>2</v>
      </c>
    </row>
    <row r="22" spans="2:10" ht="20.100000000000001" customHeight="1" thickBot="1" x14ac:dyDescent="0.25">
      <c r="B22" s="6" t="s">
        <v>13</v>
      </c>
      <c r="C22" s="11">
        <f t="shared" si="0"/>
        <v>4</v>
      </c>
      <c r="D22" s="21">
        <v>3</v>
      </c>
      <c r="E22" s="21">
        <v>1</v>
      </c>
      <c r="F22" s="21">
        <v>2</v>
      </c>
      <c r="G22" s="11">
        <f t="shared" si="1"/>
        <v>3</v>
      </c>
      <c r="H22" s="21">
        <v>3</v>
      </c>
      <c r="I22" s="21">
        <v>0</v>
      </c>
      <c r="J22" s="21">
        <v>2</v>
      </c>
    </row>
    <row r="23" spans="2:10" ht="20.100000000000001" customHeight="1" thickBot="1" x14ac:dyDescent="0.25">
      <c r="B23" s="6" t="s">
        <v>14</v>
      </c>
      <c r="C23" s="11">
        <f t="shared" si="0"/>
        <v>8</v>
      </c>
      <c r="D23" s="21">
        <v>7</v>
      </c>
      <c r="E23" s="21">
        <v>1</v>
      </c>
      <c r="F23" s="21">
        <v>7</v>
      </c>
      <c r="G23" s="11">
        <f t="shared" si="1"/>
        <v>12</v>
      </c>
      <c r="H23" s="21">
        <v>11</v>
      </c>
      <c r="I23" s="21">
        <v>1</v>
      </c>
      <c r="J23" s="21">
        <v>8</v>
      </c>
    </row>
    <row r="24" spans="2:10" ht="20.100000000000001" customHeight="1" thickBot="1" x14ac:dyDescent="0.25">
      <c r="B24" s="6" t="s">
        <v>15</v>
      </c>
      <c r="C24" s="11">
        <f t="shared" si="0"/>
        <v>3</v>
      </c>
      <c r="D24" s="21">
        <v>3</v>
      </c>
      <c r="E24" s="21">
        <v>0</v>
      </c>
      <c r="F24" s="21">
        <v>3</v>
      </c>
      <c r="G24" s="11">
        <f t="shared" si="1"/>
        <v>3</v>
      </c>
      <c r="H24" s="21">
        <v>3</v>
      </c>
      <c r="I24" s="21">
        <v>0</v>
      </c>
      <c r="J24" s="21">
        <v>3</v>
      </c>
    </row>
    <row r="25" spans="2:10" ht="20.100000000000001" customHeight="1" thickBot="1" x14ac:dyDescent="0.25">
      <c r="B25" s="6" t="s">
        <v>16</v>
      </c>
      <c r="C25" s="11">
        <f t="shared" si="0"/>
        <v>1</v>
      </c>
      <c r="D25" s="21">
        <v>1</v>
      </c>
      <c r="E25" s="21">
        <v>0</v>
      </c>
      <c r="F25" s="21">
        <v>1</v>
      </c>
      <c r="G25" s="11">
        <f t="shared" si="1"/>
        <v>1</v>
      </c>
      <c r="H25" s="21">
        <v>1</v>
      </c>
      <c r="I25" s="21">
        <v>0</v>
      </c>
      <c r="J25" s="21">
        <v>1</v>
      </c>
    </row>
    <row r="26" spans="2:10" ht="20.100000000000001" customHeight="1" thickBot="1" x14ac:dyDescent="0.25">
      <c r="B26" s="7" t="s">
        <v>17</v>
      </c>
      <c r="C26" s="11">
        <f t="shared" si="0"/>
        <v>3</v>
      </c>
      <c r="D26" s="21">
        <v>2</v>
      </c>
      <c r="E26" s="21">
        <v>1</v>
      </c>
      <c r="F26" s="21">
        <v>2</v>
      </c>
      <c r="G26" s="11">
        <f t="shared" si="1"/>
        <v>9</v>
      </c>
      <c r="H26" s="21">
        <v>8</v>
      </c>
      <c r="I26" s="21">
        <v>1</v>
      </c>
      <c r="J26" s="21">
        <v>8</v>
      </c>
    </row>
    <row r="27" spans="2:10" ht="20.100000000000001" customHeight="1" thickBot="1" x14ac:dyDescent="0.25">
      <c r="B27" s="8" t="s">
        <v>18</v>
      </c>
      <c r="C27" s="11">
        <f t="shared" si="0"/>
        <v>0</v>
      </c>
      <c r="D27" s="21">
        <v>0</v>
      </c>
      <c r="E27" s="21">
        <v>0</v>
      </c>
      <c r="F27" s="21">
        <v>0</v>
      </c>
      <c r="G27" s="11">
        <f t="shared" si="1"/>
        <v>1</v>
      </c>
      <c r="H27" s="21">
        <v>1</v>
      </c>
      <c r="I27" s="21">
        <v>0</v>
      </c>
      <c r="J27" s="21">
        <v>0</v>
      </c>
    </row>
    <row r="28" spans="2:10" ht="20.100000000000001" customHeight="1" thickBot="1" x14ac:dyDescent="0.25">
      <c r="B28" s="9" t="s">
        <v>19</v>
      </c>
      <c r="C28" s="12">
        <f>SUM(C11:C27)</f>
        <v>92</v>
      </c>
      <c r="D28" s="12">
        <f t="shared" ref="D28:J28" si="2">SUM(D11:D27)</f>
        <v>84</v>
      </c>
      <c r="E28" s="12">
        <f t="shared" si="2"/>
        <v>8</v>
      </c>
      <c r="F28" s="12">
        <f t="shared" si="2"/>
        <v>67</v>
      </c>
      <c r="G28" s="12">
        <f t="shared" si="2"/>
        <v>111</v>
      </c>
      <c r="H28" s="12">
        <f t="shared" si="2"/>
        <v>106</v>
      </c>
      <c r="I28" s="12">
        <f t="shared" si="2"/>
        <v>5</v>
      </c>
      <c r="J28" s="12">
        <f t="shared" si="2"/>
        <v>90</v>
      </c>
    </row>
    <row r="29" spans="2:10" x14ac:dyDescent="0.2">
      <c r="C29" s="20"/>
      <c r="D29" s="20"/>
      <c r="E29" s="20"/>
      <c r="F29" s="20"/>
      <c r="G29" s="20"/>
      <c r="H29" s="20"/>
      <c r="I29" s="20"/>
      <c r="J29" s="20"/>
    </row>
    <row r="32" spans="2:10" ht="44.25" customHeight="1" thickBot="1" x14ac:dyDescent="0.25">
      <c r="C32" s="32" t="s">
        <v>122</v>
      </c>
      <c r="D32" s="33"/>
      <c r="E32" s="33"/>
      <c r="F32" s="33"/>
    </row>
    <row r="33" spans="2:6" ht="44.25" customHeight="1" thickBot="1" x14ac:dyDescent="0.25">
      <c r="C33" s="10" t="s">
        <v>72</v>
      </c>
      <c r="D33" s="10" t="s">
        <v>73</v>
      </c>
      <c r="E33" s="10" t="s">
        <v>74</v>
      </c>
      <c r="F33" s="10" t="s">
        <v>75</v>
      </c>
    </row>
    <row r="34" spans="2:6" ht="20.100000000000001" customHeight="1" thickBot="1" x14ac:dyDescent="0.25">
      <c r="B34" s="5" t="s">
        <v>2</v>
      </c>
      <c r="C34" s="14">
        <f>IF(C11=0,"-",IF(G11=0,"-",(G11-C11)/C11))</f>
        <v>-0.19230769230769232</v>
      </c>
      <c r="D34" s="14">
        <f>IF(D11=0,"-",IF(H11=0,"-",(H11-D11)/D11))</f>
        <v>-0.23076923076923078</v>
      </c>
      <c r="E34" s="14" t="str">
        <f>IF(E11=0,"-",IF(I11=0,"-",(I11-E11)/E11))</f>
        <v>-</v>
      </c>
      <c r="F34" s="14">
        <f>IF(F11=0,"-",IF(J11=0,"-",(J11-F11)/F11))</f>
        <v>-0.16666666666666666</v>
      </c>
    </row>
    <row r="35" spans="2:6" ht="20.100000000000001" customHeight="1" thickBot="1" x14ac:dyDescent="0.25">
      <c r="B35" s="6" t="s">
        <v>3</v>
      </c>
      <c r="C35" s="14">
        <f t="shared" ref="C35:F50" si="3">IF(C12=0,"-",IF(G12=0,"-",(G12-C12)/C12))</f>
        <v>-0.33333333333333331</v>
      </c>
      <c r="D35" s="14">
        <f t="shared" si="3"/>
        <v>0</v>
      </c>
      <c r="E35" s="14" t="str">
        <f t="shared" si="3"/>
        <v>-</v>
      </c>
      <c r="F35" s="14">
        <f t="shared" si="3"/>
        <v>0</v>
      </c>
    </row>
    <row r="36" spans="2:6" ht="20.100000000000001" customHeight="1" thickBot="1" x14ac:dyDescent="0.25">
      <c r="B36" s="6" t="s">
        <v>4</v>
      </c>
      <c r="C36" s="14">
        <f t="shared" si="3"/>
        <v>0</v>
      </c>
      <c r="D36" s="14">
        <f t="shared" si="3"/>
        <v>0</v>
      </c>
      <c r="E36" s="14" t="str">
        <f t="shared" si="3"/>
        <v>-</v>
      </c>
      <c r="F36" s="14">
        <f t="shared" si="3"/>
        <v>0</v>
      </c>
    </row>
    <row r="37" spans="2:6" ht="20.100000000000001" customHeight="1" thickBot="1" x14ac:dyDescent="0.25">
      <c r="B37" s="6" t="s">
        <v>5</v>
      </c>
      <c r="C37" s="14">
        <f t="shared" si="3"/>
        <v>1</v>
      </c>
      <c r="D37" s="14">
        <f t="shared" si="3"/>
        <v>1</v>
      </c>
      <c r="E37" s="14" t="str">
        <f t="shared" si="3"/>
        <v>-</v>
      </c>
      <c r="F37" s="14" t="str">
        <f t="shared" si="3"/>
        <v>-</v>
      </c>
    </row>
    <row r="38" spans="2:6" ht="20.100000000000001" customHeight="1" thickBot="1" x14ac:dyDescent="0.25">
      <c r="B38" s="6" t="s">
        <v>6</v>
      </c>
      <c r="C38" s="14">
        <f t="shared" si="3"/>
        <v>2.6666666666666665</v>
      </c>
      <c r="D38" s="14">
        <f t="shared" si="3"/>
        <v>2.3333333333333335</v>
      </c>
      <c r="E38" s="14" t="str">
        <f t="shared" si="3"/>
        <v>-</v>
      </c>
      <c r="F38" s="14">
        <f t="shared" si="3"/>
        <v>2.3333333333333335</v>
      </c>
    </row>
    <row r="39" spans="2:6" ht="20.100000000000001" customHeight="1" thickBot="1" x14ac:dyDescent="0.25">
      <c r="B39" s="6" t="s">
        <v>7</v>
      </c>
      <c r="C39" s="14" t="str">
        <f t="shared" si="3"/>
        <v>-</v>
      </c>
      <c r="D39" s="14" t="str">
        <f t="shared" si="3"/>
        <v>-</v>
      </c>
      <c r="E39" s="14" t="str">
        <f t="shared" si="3"/>
        <v>-</v>
      </c>
      <c r="F39" s="14" t="str">
        <f t="shared" si="3"/>
        <v>-</v>
      </c>
    </row>
    <row r="40" spans="2:6" ht="20.100000000000001" customHeight="1" thickBot="1" x14ac:dyDescent="0.25">
      <c r="B40" s="6" t="s">
        <v>8</v>
      </c>
      <c r="C40" s="14">
        <f t="shared" si="3"/>
        <v>0</v>
      </c>
      <c r="D40" s="14">
        <f t="shared" si="3"/>
        <v>-0.25</v>
      </c>
      <c r="E40" s="14" t="str">
        <f t="shared" si="3"/>
        <v>-</v>
      </c>
      <c r="F40" s="14">
        <f t="shared" si="3"/>
        <v>0</v>
      </c>
    </row>
    <row r="41" spans="2:6" ht="20.100000000000001" customHeight="1" thickBot="1" x14ac:dyDescent="0.25">
      <c r="B41" s="6" t="s">
        <v>9</v>
      </c>
      <c r="C41" s="14">
        <f t="shared" si="3"/>
        <v>2</v>
      </c>
      <c r="D41" s="14">
        <f t="shared" si="3"/>
        <v>2</v>
      </c>
      <c r="E41" s="14" t="str">
        <f t="shared" si="3"/>
        <v>-</v>
      </c>
      <c r="F41" s="14">
        <f t="shared" si="3"/>
        <v>2</v>
      </c>
    </row>
    <row r="42" spans="2:6" ht="20.100000000000001" customHeight="1" thickBot="1" x14ac:dyDescent="0.25">
      <c r="B42" s="6" t="s">
        <v>10</v>
      </c>
      <c r="C42" s="14">
        <f t="shared" si="3"/>
        <v>-0.14285714285714285</v>
      </c>
      <c r="D42" s="14">
        <f t="shared" si="3"/>
        <v>-0.14285714285714285</v>
      </c>
      <c r="E42" s="14" t="str">
        <f t="shared" si="3"/>
        <v>-</v>
      </c>
      <c r="F42" s="14">
        <f t="shared" si="3"/>
        <v>-8.3333333333333329E-2</v>
      </c>
    </row>
    <row r="43" spans="2:6" ht="20.100000000000001" customHeight="1" thickBot="1" x14ac:dyDescent="0.25">
      <c r="B43" s="6" t="s">
        <v>11</v>
      </c>
      <c r="C43" s="14">
        <f t="shared" si="3"/>
        <v>0.26666666666666666</v>
      </c>
      <c r="D43" s="14">
        <f t="shared" si="3"/>
        <v>0.58333333333333337</v>
      </c>
      <c r="E43" s="14" t="str">
        <f t="shared" si="3"/>
        <v>-</v>
      </c>
      <c r="F43" s="14">
        <f t="shared" si="3"/>
        <v>0.41666666666666669</v>
      </c>
    </row>
    <row r="44" spans="2:6" ht="20.100000000000001" customHeight="1" thickBot="1" x14ac:dyDescent="0.25">
      <c r="B44" s="6" t="s">
        <v>12</v>
      </c>
      <c r="C44" s="14">
        <f t="shared" si="3"/>
        <v>-0.33333333333333331</v>
      </c>
      <c r="D44" s="14">
        <f t="shared" si="3"/>
        <v>0</v>
      </c>
      <c r="E44" s="14" t="str">
        <f t="shared" si="3"/>
        <v>-</v>
      </c>
      <c r="F44" s="14">
        <f t="shared" si="3"/>
        <v>1</v>
      </c>
    </row>
    <row r="45" spans="2:6" ht="20.100000000000001" customHeight="1" thickBot="1" x14ac:dyDescent="0.25">
      <c r="B45" s="6" t="s">
        <v>13</v>
      </c>
      <c r="C45" s="14">
        <f t="shared" si="3"/>
        <v>-0.25</v>
      </c>
      <c r="D45" s="14">
        <f t="shared" si="3"/>
        <v>0</v>
      </c>
      <c r="E45" s="14" t="str">
        <f t="shared" si="3"/>
        <v>-</v>
      </c>
      <c r="F45" s="14">
        <f t="shared" si="3"/>
        <v>0</v>
      </c>
    </row>
    <row r="46" spans="2:6" ht="20.100000000000001" customHeight="1" thickBot="1" x14ac:dyDescent="0.25">
      <c r="B46" s="6" t="s">
        <v>14</v>
      </c>
      <c r="C46" s="14">
        <f t="shared" si="3"/>
        <v>0.5</v>
      </c>
      <c r="D46" s="14">
        <f t="shared" si="3"/>
        <v>0.5714285714285714</v>
      </c>
      <c r="E46" s="14">
        <f t="shared" si="3"/>
        <v>0</v>
      </c>
      <c r="F46" s="14">
        <f t="shared" si="3"/>
        <v>0.14285714285714285</v>
      </c>
    </row>
    <row r="47" spans="2:6" ht="20.100000000000001" customHeight="1" thickBot="1" x14ac:dyDescent="0.25">
      <c r="B47" s="6" t="s">
        <v>15</v>
      </c>
      <c r="C47" s="14">
        <f t="shared" si="3"/>
        <v>0</v>
      </c>
      <c r="D47" s="14">
        <f t="shared" si="3"/>
        <v>0</v>
      </c>
      <c r="E47" s="14" t="str">
        <f t="shared" si="3"/>
        <v>-</v>
      </c>
      <c r="F47" s="14">
        <f t="shared" si="3"/>
        <v>0</v>
      </c>
    </row>
    <row r="48" spans="2:6" ht="20.100000000000001" customHeight="1" thickBot="1" x14ac:dyDescent="0.25">
      <c r="B48" s="6" t="s">
        <v>16</v>
      </c>
      <c r="C48" s="14">
        <f t="shared" si="3"/>
        <v>0</v>
      </c>
      <c r="D48" s="14">
        <f t="shared" si="3"/>
        <v>0</v>
      </c>
      <c r="E48" s="14" t="str">
        <f t="shared" si="3"/>
        <v>-</v>
      </c>
      <c r="F48" s="14">
        <f t="shared" si="3"/>
        <v>0</v>
      </c>
    </row>
    <row r="49" spans="2:6" ht="20.100000000000001" customHeight="1" thickBot="1" x14ac:dyDescent="0.25">
      <c r="B49" s="7" t="s">
        <v>17</v>
      </c>
      <c r="C49" s="14">
        <f t="shared" si="3"/>
        <v>2</v>
      </c>
      <c r="D49" s="14">
        <f t="shared" si="3"/>
        <v>3</v>
      </c>
      <c r="E49" s="14">
        <f t="shared" si="3"/>
        <v>0</v>
      </c>
      <c r="F49" s="14">
        <f t="shared" si="3"/>
        <v>3</v>
      </c>
    </row>
    <row r="50" spans="2:6" ht="20.100000000000001" customHeight="1" thickBot="1" x14ac:dyDescent="0.25">
      <c r="B50" s="8" t="s">
        <v>18</v>
      </c>
      <c r="C50" s="14" t="str">
        <f t="shared" si="3"/>
        <v>-</v>
      </c>
      <c r="D50" s="14" t="str">
        <f t="shared" si="3"/>
        <v>-</v>
      </c>
      <c r="E50" s="14" t="str">
        <f t="shared" si="3"/>
        <v>-</v>
      </c>
      <c r="F50" s="14" t="str">
        <f t="shared" si="3"/>
        <v>-</v>
      </c>
    </row>
    <row r="51" spans="2:6" ht="20.100000000000001" customHeight="1" thickBot="1" x14ac:dyDescent="0.25">
      <c r="B51" s="9" t="s">
        <v>19</v>
      </c>
      <c r="C51" s="15">
        <f t="shared" ref="C51:F51" si="4">IF(C28=0,"-",IF(G28=0,"-",(G28-C28)/C28))</f>
        <v>0.20652173913043478</v>
      </c>
      <c r="D51" s="15">
        <f t="shared" si="4"/>
        <v>0.26190476190476192</v>
      </c>
      <c r="E51" s="15">
        <f t="shared" si="4"/>
        <v>-0.375</v>
      </c>
      <c r="F51" s="15">
        <f t="shared" si="4"/>
        <v>0.34328358208955223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topLeftCell="A10"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32" t="s">
        <v>119</v>
      </c>
      <c r="D13" s="33"/>
      <c r="E13" s="33"/>
      <c r="F13" s="33"/>
      <c r="G13" s="33"/>
      <c r="H13" s="33"/>
      <c r="I13" s="33" t="s">
        <v>120</v>
      </c>
      <c r="J13" s="33"/>
      <c r="K13" s="33"/>
      <c r="L13" s="33"/>
      <c r="M13" s="33"/>
      <c r="N13" s="33"/>
      <c r="O13" s="33" t="s">
        <v>122</v>
      </c>
      <c r="P13" s="33"/>
      <c r="Q13" s="33"/>
      <c r="R13" s="33"/>
      <c r="S13" s="33"/>
      <c r="T13" s="33"/>
    </row>
    <row r="14" spans="2:20" ht="44.25" customHeight="1" thickBot="1" x14ac:dyDescent="0.25">
      <c r="C14" s="34" t="s">
        <v>80</v>
      </c>
      <c r="D14" s="29" t="s">
        <v>76</v>
      </c>
      <c r="E14" s="31"/>
      <c r="F14" s="34" t="s">
        <v>77</v>
      </c>
      <c r="G14" s="34" t="s">
        <v>78</v>
      </c>
      <c r="H14" s="34" t="s">
        <v>79</v>
      </c>
      <c r="I14" s="27" t="s">
        <v>80</v>
      </c>
      <c r="J14" s="29" t="s">
        <v>76</v>
      </c>
      <c r="K14" s="31"/>
      <c r="L14" s="34" t="s">
        <v>77</v>
      </c>
      <c r="M14" s="34" t="s">
        <v>78</v>
      </c>
      <c r="N14" s="34" t="s">
        <v>79</v>
      </c>
      <c r="O14" s="27" t="s">
        <v>80</v>
      </c>
      <c r="P14" s="29" t="s">
        <v>76</v>
      </c>
      <c r="Q14" s="31"/>
      <c r="R14" s="34" t="s">
        <v>77</v>
      </c>
      <c r="S14" s="34" t="s">
        <v>78</v>
      </c>
      <c r="T14" s="34" t="s">
        <v>79</v>
      </c>
    </row>
    <row r="15" spans="2:20" ht="44.25" customHeight="1" thickBot="1" x14ac:dyDescent="0.25">
      <c r="C15" s="35"/>
      <c r="D15" s="10" t="s">
        <v>81</v>
      </c>
      <c r="E15" s="10" t="s">
        <v>82</v>
      </c>
      <c r="F15" s="35"/>
      <c r="G15" s="35"/>
      <c r="H15" s="35"/>
      <c r="I15" s="52"/>
      <c r="J15" s="10" t="s">
        <v>81</v>
      </c>
      <c r="K15" s="10" t="s">
        <v>82</v>
      </c>
      <c r="L15" s="35"/>
      <c r="M15" s="35"/>
      <c r="N15" s="35"/>
      <c r="O15" s="52"/>
      <c r="P15" s="10" t="s">
        <v>81</v>
      </c>
      <c r="Q15" s="10" t="s">
        <v>82</v>
      </c>
      <c r="R15" s="35"/>
      <c r="S15" s="35"/>
      <c r="T15" s="35"/>
    </row>
    <row r="16" spans="2:20" ht="20.100000000000001" customHeight="1" thickBot="1" x14ac:dyDescent="0.25">
      <c r="B16" s="5" t="s">
        <v>2</v>
      </c>
      <c r="C16" s="11">
        <v>779</v>
      </c>
      <c r="D16" s="11">
        <v>328</v>
      </c>
      <c r="E16" s="11">
        <v>125</v>
      </c>
      <c r="F16" s="11">
        <v>326</v>
      </c>
      <c r="G16" s="11">
        <v>756</v>
      </c>
      <c r="H16" s="11">
        <v>23</v>
      </c>
      <c r="I16" s="11">
        <v>561</v>
      </c>
      <c r="J16" s="11">
        <v>237</v>
      </c>
      <c r="K16" s="11">
        <v>108</v>
      </c>
      <c r="L16" s="11">
        <v>216</v>
      </c>
      <c r="M16" s="11">
        <v>557</v>
      </c>
      <c r="N16" s="11">
        <v>4</v>
      </c>
      <c r="O16" s="14">
        <f t="shared" ref="O16:T31" si="0">IF(C16=0,"-",(I16-C16)/C16)</f>
        <v>-0.27984595635430037</v>
      </c>
      <c r="P16" s="14">
        <f t="shared" si="0"/>
        <v>-0.27743902439024393</v>
      </c>
      <c r="Q16" s="14">
        <f t="shared" si="0"/>
        <v>-0.13600000000000001</v>
      </c>
      <c r="R16" s="14">
        <f t="shared" si="0"/>
        <v>-0.33742331288343558</v>
      </c>
      <c r="S16" s="14">
        <f t="shared" si="0"/>
        <v>-0.26322751322751325</v>
      </c>
      <c r="T16" s="14">
        <f t="shared" si="0"/>
        <v>-0.82608695652173914</v>
      </c>
    </row>
    <row r="17" spans="2:20" ht="20.100000000000001" customHeight="1" thickBot="1" x14ac:dyDescent="0.25">
      <c r="B17" s="6" t="s">
        <v>3</v>
      </c>
      <c r="C17" s="11">
        <v>231</v>
      </c>
      <c r="D17" s="11">
        <v>72</v>
      </c>
      <c r="E17" s="11">
        <v>21</v>
      </c>
      <c r="F17" s="11">
        <v>138</v>
      </c>
      <c r="G17" s="11">
        <v>231</v>
      </c>
      <c r="H17" s="11">
        <v>0</v>
      </c>
      <c r="I17" s="11">
        <v>244</v>
      </c>
      <c r="J17" s="11">
        <v>89</v>
      </c>
      <c r="K17" s="11">
        <v>31</v>
      </c>
      <c r="L17" s="11">
        <v>124</v>
      </c>
      <c r="M17" s="11">
        <v>244</v>
      </c>
      <c r="N17" s="11">
        <v>0</v>
      </c>
      <c r="O17" s="14">
        <f t="shared" si="0"/>
        <v>5.627705627705628E-2</v>
      </c>
      <c r="P17" s="14">
        <f t="shared" si="0"/>
        <v>0.2361111111111111</v>
      </c>
      <c r="Q17" s="14">
        <f t="shared" si="0"/>
        <v>0.47619047619047616</v>
      </c>
      <c r="R17" s="14">
        <f t="shared" si="0"/>
        <v>-0.10144927536231885</v>
      </c>
      <c r="S17" s="14">
        <f t="shared" si="0"/>
        <v>5.627705627705628E-2</v>
      </c>
      <c r="T17" s="14" t="str">
        <f t="shared" si="0"/>
        <v>-</v>
      </c>
    </row>
    <row r="18" spans="2:20" ht="20.100000000000001" customHeight="1" thickBot="1" x14ac:dyDescent="0.25">
      <c r="B18" s="6" t="s">
        <v>4</v>
      </c>
      <c r="C18" s="11">
        <v>106</v>
      </c>
      <c r="D18" s="11">
        <v>38</v>
      </c>
      <c r="E18" s="11">
        <v>13</v>
      </c>
      <c r="F18" s="11">
        <v>55</v>
      </c>
      <c r="G18" s="11">
        <v>105</v>
      </c>
      <c r="H18" s="11">
        <v>1</v>
      </c>
      <c r="I18" s="11">
        <v>130</v>
      </c>
      <c r="J18" s="11">
        <v>47</v>
      </c>
      <c r="K18" s="11">
        <v>13</v>
      </c>
      <c r="L18" s="11">
        <v>70</v>
      </c>
      <c r="M18" s="11">
        <v>128</v>
      </c>
      <c r="N18" s="11">
        <v>0</v>
      </c>
      <c r="O18" s="14">
        <f t="shared" si="0"/>
        <v>0.22641509433962265</v>
      </c>
      <c r="P18" s="14">
        <f t="shared" si="0"/>
        <v>0.23684210526315788</v>
      </c>
      <c r="Q18" s="14">
        <f t="shared" si="0"/>
        <v>0</v>
      </c>
      <c r="R18" s="14">
        <f t="shared" si="0"/>
        <v>0.27272727272727271</v>
      </c>
      <c r="S18" s="14">
        <f t="shared" si="0"/>
        <v>0.21904761904761905</v>
      </c>
      <c r="T18" s="14">
        <f t="shared" si="0"/>
        <v>-1</v>
      </c>
    </row>
    <row r="19" spans="2:20" ht="20.100000000000001" customHeight="1" thickBot="1" x14ac:dyDescent="0.25">
      <c r="B19" s="6" t="s">
        <v>5</v>
      </c>
      <c r="C19" s="11">
        <v>512</v>
      </c>
      <c r="D19" s="11">
        <v>162</v>
      </c>
      <c r="E19" s="11">
        <v>49</v>
      </c>
      <c r="F19" s="11">
        <v>301</v>
      </c>
      <c r="G19" s="11">
        <v>512</v>
      </c>
      <c r="H19" s="11">
        <v>0</v>
      </c>
      <c r="I19" s="11">
        <v>466</v>
      </c>
      <c r="J19" s="11">
        <v>127</v>
      </c>
      <c r="K19" s="11">
        <v>37</v>
      </c>
      <c r="L19" s="11">
        <v>302</v>
      </c>
      <c r="M19" s="11">
        <v>466</v>
      </c>
      <c r="N19" s="11">
        <v>0</v>
      </c>
      <c r="O19" s="14">
        <f t="shared" si="0"/>
        <v>-8.984375E-2</v>
      </c>
      <c r="P19" s="14">
        <f t="shared" si="0"/>
        <v>-0.21604938271604937</v>
      </c>
      <c r="Q19" s="14">
        <f t="shared" si="0"/>
        <v>-0.24489795918367346</v>
      </c>
      <c r="R19" s="14">
        <f t="shared" si="0"/>
        <v>3.3222591362126247E-3</v>
      </c>
      <c r="S19" s="14">
        <f t="shared" si="0"/>
        <v>-8.984375E-2</v>
      </c>
      <c r="T19" s="14" t="str">
        <f t="shared" si="0"/>
        <v>-</v>
      </c>
    </row>
    <row r="20" spans="2:20" ht="20.100000000000001" customHeight="1" thickBot="1" x14ac:dyDescent="0.25">
      <c r="B20" s="6" t="s">
        <v>6</v>
      </c>
      <c r="C20" s="11">
        <v>239</v>
      </c>
      <c r="D20" s="11">
        <v>76</v>
      </c>
      <c r="E20" s="11">
        <v>58</v>
      </c>
      <c r="F20" s="11">
        <v>105</v>
      </c>
      <c r="G20" s="11">
        <v>239</v>
      </c>
      <c r="H20" s="11">
        <v>0</v>
      </c>
      <c r="I20" s="11">
        <v>224</v>
      </c>
      <c r="J20" s="11">
        <v>82</v>
      </c>
      <c r="K20" s="11">
        <v>37</v>
      </c>
      <c r="L20" s="11">
        <v>105</v>
      </c>
      <c r="M20" s="11">
        <v>224</v>
      </c>
      <c r="N20" s="11">
        <v>0</v>
      </c>
      <c r="O20" s="14">
        <f t="shared" si="0"/>
        <v>-6.2761506276150625E-2</v>
      </c>
      <c r="P20" s="14">
        <f t="shared" si="0"/>
        <v>7.8947368421052627E-2</v>
      </c>
      <c r="Q20" s="14">
        <f t="shared" si="0"/>
        <v>-0.36206896551724138</v>
      </c>
      <c r="R20" s="14">
        <f t="shared" si="0"/>
        <v>0</v>
      </c>
      <c r="S20" s="14">
        <f t="shared" si="0"/>
        <v>-6.2761506276150625E-2</v>
      </c>
      <c r="T20" s="14" t="str">
        <f t="shared" si="0"/>
        <v>-</v>
      </c>
    </row>
    <row r="21" spans="2:20" ht="20.100000000000001" customHeight="1" thickBot="1" x14ac:dyDescent="0.25">
      <c r="B21" s="6" t="s">
        <v>7</v>
      </c>
      <c r="C21" s="11">
        <v>66</v>
      </c>
      <c r="D21" s="11">
        <v>31</v>
      </c>
      <c r="E21" s="11">
        <v>16</v>
      </c>
      <c r="F21" s="11">
        <v>19</v>
      </c>
      <c r="G21" s="11">
        <v>64</v>
      </c>
      <c r="H21" s="11">
        <v>2</v>
      </c>
      <c r="I21" s="11">
        <v>48</v>
      </c>
      <c r="J21" s="11">
        <v>23</v>
      </c>
      <c r="K21" s="11">
        <v>6</v>
      </c>
      <c r="L21" s="11">
        <v>19</v>
      </c>
      <c r="M21" s="11">
        <v>48</v>
      </c>
      <c r="N21" s="11">
        <v>0</v>
      </c>
      <c r="O21" s="14">
        <f t="shared" si="0"/>
        <v>-0.27272727272727271</v>
      </c>
      <c r="P21" s="14">
        <f t="shared" si="0"/>
        <v>-0.25806451612903225</v>
      </c>
      <c r="Q21" s="14">
        <f t="shared" si="0"/>
        <v>-0.625</v>
      </c>
      <c r="R21" s="14">
        <f t="shared" si="0"/>
        <v>0</v>
      </c>
      <c r="S21" s="14">
        <f t="shared" si="0"/>
        <v>-0.25</v>
      </c>
      <c r="T21" s="14">
        <f t="shared" si="0"/>
        <v>-1</v>
      </c>
    </row>
    <row r="22" spans="2:20" ht="20.100000000000001" customHeight="1" thickBot="1" x14ac:dyDescent="0.25">
      <c r="B22" s="6" t="s">
        <v>8</v>
      </c>
      <c r="C22" s="11">
        <v>199</v>
      </c>
      <c r="D22" s="11">
        <v>84</v>
      </c>
      <c r="E22" s="11">
        <v>23</v>
      </c>
      <c r="F22" s="11">
        <v>92</v>
      </c>
      <c r="G22" s="11">
        <v>184</v>
      </c>
      <c r="H22" s="11">
        <v>15</v>
      </c>
      <c r="I22" s="11">
        <v>235</v>
      </c>
      <c r="J22" s="11">
        <v>86</v>
      </c>
      <c r="K22" s="11">
        <v>19</v>
      </c>
      <c r="L22" s="11">
        <v>130</v>
      </c>
      <c r="M22" s="11">
        <v>233</v>
      </c>
      <c r="N22" s="11">
        <v>2</v>
      </c>
      <c r="O22" s="14">
        <f t="shared" si="0"/>
        <v>0.18090452261306533</v>
      </c>
      <c r="P22" s="14">
        <f t="shared" si="0"/>
        <v>2.3809523809523808E-2</v>
      </c>
      <c r="Q22" s="14">
        <f t="shared" si="0"/>
        <v>-0.17391304347826086</v>
      </c>
      <c r="R22" s="14">
        <f t="shared" si="0"/>
        <v>0.41304347826086957</v>
      </c>
      <c r="S22" s="14">
        <f t="shared" si="0"/>
        <v>0.26630434782608697</v>
      </c>
      <c r="T22" s="14">
        <f t="shared" si="0"/>
        <v>-0.8666666666666667</v>
      </c>
    </row>
    <row r="23" spans="2:20" ht="20.100000000000001" customHeight="1" thickBot="1" x14ac:dyDescent="0.25">
      <c r="B23" s="6" t="s">
        <v>9</v>
      </c>
      <c r="C23" s="11">
        <v>149</v>
      </c>
      <c r="D23" s="11">
        <v>80</v>
      </c>
      <c r="E23" s="11">
        <v>23</v>
      </c>
      <c r="F23" s="11">
        <v>46</v>
      </c>
      <c r="G23" s="11">
        <v>148</v>
      </c>
      <c r="H23" s="11">
        <v>1</v>
      </c>
      <c r="I23" s="11">
        <v>178</v>
      </c>
      <c r="J23" s="11">
        <v>88</v>
      </c>
      <c r="K23" s="11">
        <v>16</v>
      </c>
      <c r="L23" s="11">
        <v>74</v>
      </c>
      <c r="M23" s="11">
        <v>172</v>
      </c>
      <c r="N23" s="11">
        <v>6</v>
      </c>
      <c r="O23" s="14">
        <f t="shared" si="0"/>
        <v>0.19463087248322147</v>
      </c>
      <c r="P23" s="14">
        <f t="shared" si="0"/>
        <v>0.1</v>
      </c>
      <c r="Q23" s="14">
        <f t="shared" si="0"/>
        <v>-0.30434782608695654</v>
      </c>
      <c r="R23" s="14">
        <f t="shared" si="0"/>
        <v>0.60869565217391308</v>
      </c>
      <c r="S23" s="14">
        <f t="shared" si="0"/>
        <v>0.16216216216216217</v>
      </c>
      <c r="T23" s="14">
        <f t="shared" si="0"/>
        <v>5</v>
      </c>
    </row>
    <row r="24" spans="2:20" ht="20.100000000000001" customHeight="1" thickBot="1" x14ac:dyDescent="0.25">
      <c r="B24" s="6" t="s">
        <v>10</v>
      </c>
      <c r="C24" s="11">
        <v>396</v>
      </c>
      <c r="D24" s="11">
        <v>226</v>
      </c>
      <c r="E24" s="11">
        <v>21</v>
      </c>
      <c r="F24" s="11">
        <v>149</v>
      </c>
      <c r="G24" s="11">
        <v>389</v>
      </c>
      <c r="H24" s="11">
        <v>7</v>
      </c>
      <c r="I24" s="11">
        <v>389</v>
      </c>
      <c r="J24" s="11">
        <v>231</v>
      </c>
      <c r="K24" s="11">
        <v>18</v>
      </c>
      <c r="L24" s="11">
        <v>140</v>
      </c>
      <c r="M24" s="11">
        <v>369</v>
      </c>
      <c r="N24" s="11">
        <v>20</v>
      </c>
      <c r="O24" s="14">
        <f t="shared" si="0"/>
        <v>-1.7676767676767676E-2</v>
      </c>
      <c r="P24" s="14">
        <f t="shared" si="0"/>
        <v>2.2123893805309734E-2</v>
      </c>
      <c r="Q24" s="14">
        <f t="shared" si="0"/>
        <v>-0.14285714285714285</v>
      </c>
      <c r="R24" s="14">
        <f t="shared" si="0"/>
        <v>-6.0402684563758392E-2</v>
      </c>
      <c r="S24" s="14">
        <f t="shared" si="0"/>
        <v>-5.1413881748071981E-2</v>
      </c>
      <c r="T24" s="14">
        <f t="shared" si="0"/>
        <v>1.8571428571428572</v>
      </c>
    </row>
    <row r="25" spans="2:20" ht="20.100000000000001" customHeight="1" thickBot="1" x14ac:dyDescent="0.25">
      <c r="B25" s="6" t="s">
        <v>11</v>
      </c>
      <c r="C25" s="11">
        <v>590</v>
      </c>
      <c r="D25" s="11">
        <v>274</v>
      </c>
      <c r="E25" s="11">
        <v>103</v>
      </c>
      <c r="F25" s="11">
        <v>213</v>
      </c>
      <c r="G25" s="11">
        <v>589</v>
      </c>
      <c r="H25" s="11">
        <v>1</v>
      </c>
      <c r="I25" s="11">
        <v>502</v>
      </c>
      <c r="J25" s="11">
        <v>181</v>
      </c>
      <c r="K25" s="11">
        <v>104</v>
      </c>
      <c r="L25" s="11">
        <v>217</v>
      </c>
      <c r="M25" s="11">
        <v>500</v>
      </c>
      <c r="N25" s="11">
        <v>2</v>
      </c>
      <c r="O25" s="14">
        <f t="shared" si="0"/>
        <v>-0.14915254237288136</v>
      </c>
      <c r="P25" s="14">
        <f t="shared" si="0"/>
        <v>-0.33941605839416056</v>
      </c>
      <c r="Q25" s="14">
        <f t="shared" si="0"/>
        <v>9.7087378640776691E-3</v>
      </c>
      <c r="R25" s="14">
        <f t="shared" si="0"/>
        <v>1.8779342723004695E-2</v>
      </c>
      <c r="S25" s="14">
        <f t="shared" si="0"/>
        <v>-0.15110356536502548</v>
      </c>
      <c r="T25" s="14">
        <f t="shared" si="0"/>
        <v>1</v>
      </c>
    </row>
    <row r="26" spans="2:20" ht="20.100000000000001" customHeight="1" thickBot="1" x14ac:dyDescent="0.25">
      <c r="B26" s="6" t="s">
        <v>12</v>
      </c>
      <c r="C26" s="11">
        <v>109</v>
      </c>
      <c r="D26" s="11">
        <v>46</v>
      </c>
      <c r="E26" s="11">
        <v>12</v>
      </c>
      <c r="F26" s="11">
        <v>51</v>
      </c>
      <c r="G26" s="11">
        <v>107</v>
      </c>
      <c r="H26" s="11">
        <v>2</v>
      </c>
      <c r="I26" s="11">
        <v>96</v>
      </c>
      <c r="J26" s="11">
        <v>41</v>
      </c>
      <c r="K26" s="11">
        <v>6</v>
      </c>
      <c r="L26" s="11">
        <v>49</v>
      </c>
      <c r="M26" s="11">
        <v>94</v>
      </c>
      <c r="N26" s="11">
        <v>2</v>
      </c>
      <c r="O26" s="14">
        <f t="shared" si="0"/>
        <v>-0.11926605504587157</v>
      </c>
      <c r="P26" s="14">
        <f t="shared" si="0"/>
        <v>-0.10869565217391304</v>
      </c>
      <c r="Q26" s="14">
        <f t="shared" si="0"/>
        <v>-0.5</v>
      </c>
      <c r="R26" s="14">
        <f t="shared" si="0"/>
        <v>-3.9215686274509803E-2</v>
      </c>
      <c r="S26" s="14">
        <f t="shared" si="0"/>
        <v>-0.12149532710280374</v>
      </c>
      <c r="T26" s="14">
        <f t="shared" si="0"/>
        <v>0</v>
      </c>
    </row>
    <row r="27" spans="2:20" ht="20.100000000000001" customHeight="1" thickBot="1" x14ac:dyDescent="0.25">
      <c r="B27" s="6" t="s">
        <v>13</v>
      </c>
      <c r="C27" s="11">
        <v>201</v>
      </c>
      <c r="D27" s="11">
        <v>99</v>
      </c>
      <c r="E27" s="11">
        <v>12</v>
      </c>
      <c r="F27" s="11">
        <v>90</v>
      </c>
      <c r="G27" s="11">
        <v>201</v>
      </c>
      <c r="H27" s="11">
        <v>0</v>
      </c>
      <c r="I27" s="11">
        <v>248</v>
      </c>
      <c r="J27" s="11">
        <v>131</v>
      </c>
      <c r="K27" s="11">
        <v>23</v>
      </c>
      <c r="L27" s="11">
        <v>94</v>
      </c>
      <c r="M27" s="11">
        <v>247</v>
      </c>
      <c r="N27" s="11">
        <v>1</v>
      </c>
      <c r="O27" s="14">
        <f t="shared" si="0"/>
        <v>0.23383084577114427</v>
      </c>
      <c r="P27" s="14">
        <f t="shared" si="0"/>
        <v>0.32323232323232326</v>
      </c>
      <c r="Q27" s="14">
        <f t="shared" si="0"/>
        <v>0.91666666666666663</v>
      </c>
      <c r="R27" s="14">
        <f t="shared" si="0"/>
        <v>4.4444444444444446E-2</v>
      </c>
      <c r="S27" s="14">
        <f t="shared" si="0"/>
        <v>0.22885572139303484</v>
      </c>
      <c r="T27" s="14" t="str">
        <f t="shared" si="0"/>
        <v>-</v>
      </c>
    </row>
    <row r="28" spans="2:20" ht="20.100000000000001" customHeight="1" thickBot="1" x14ac:dyDescent="0.25">
      <c r="B28" s="6" t="s">
        <v>14</v>
      </c>
      <c r="C28" s="11">
        <v>253</v>
      </c>
      <c r="D28" s="11">
        <v>114</v>
      </c>
      <c r="E28" s="11">
        <v>21</v>
      </c>
      <c r="F28" s="11">
        <v>118</v>
      </c>
      <c r="G28" s="11">
        <v>253</v>
      </c>
      <c r="H28" s="11">
        <v>0</v>
      </c>
      <c r="I28" s="11">
        <v>235</v>
      </c>
      <c r="J28" s="11">
        <v>121</v>
      </c>
      <c r="K28" s="11">
        <v>20</v>
      </c>
      <c r="L28" s="11">
        <v>94</v>
      </c>
      <c r="M28" s="11">
        <v>235</v>
      </c>
      <c r="N28" s="11">
        <v>0</v>
      </c>
      <c r="O28" s="14">
        <f t="shared" si="0"/>
        <v>-7.1146245059288543E-2</v>
      </c>
      <c r="P28" s="14">
        <f t="shared" si="0"/>
        <v>6.1403508771929821E-2</v>
      </c>
      <c r="Q28" s="14">
        <f t="shared" si="0"/>
        <v>-4.7619047619047616E-2</v>
      </c>
      <c r="R28" s="14">
        <f t="shared" si="0"/>
        <v>-0.20338983050847459</v>
      </c>
      <c r="S28" s="14">
        <f t="shared" si="0"/>
        <v>-7.1146245059288543E-2</v>
      </c>
      <c r="T28" s="14" t="str">
        <f t="shared" si="0"/>
        <v>-</v>
      </c>
    </row>
    <row r="29" spans="2:20" ht="20.100000000000001" customHeight="1" thickBot="1" x14ac:dyDescent="0.25">
      <c r="B29" s="6" t="s">
        <v>15</v>
      </c>
      <c r="C29" s="11">
        <v>223</v>
      </c>
      <c r="D29" s="11">
        <v>95</v>
      </c>
      <c r="E29" s="11">
        <v>41</v>
      </c>
      <c r="F29" s="11">
        <v>87</v>
      </c>
      <c r="G29" s="11">
        <v>223</v>
      </c>
      <c r="H29" s="11">
        <v>0</v>
      </c>
      <c r="I29" s="11">
        <v>237</v>
      </c>
      <c r="J29" s="11">
        <v>99</v>
      </c>
      <c r="K29" s="11">
        <v>34</v>
      </c>
      <c r="L29" s="11">
        <v>104</v>
      </c>
      <c r="M29" s="11">
        <v>237</v>
      </c>
      <c r="N29" s="11">
        <v>0</v>
      </c>
      <c r="O29" s="14">
        <f t="shared" si="0"/>
        <v>6.2780269058295965E-2</v>
      </c>
      <c r="P29" s="14">
        <f t="shared" si="0"/>
        <v>4.2105263157894736E-2</v>
      </c>
      <c r="Q29" s="14">
        <f t="shared" si="0"/>
        <v>-0.17073170731707318</v>
      </c>
      <c r="R29" s="14">
        <f t="shared" si="0"/>
        <v>0.19540229885057472</v>
      </c>
      <c r="S29" s="14">
        <f t="shared" si="0"/>
        <v>6.2780269058295965E-2</v>
      </c>
      <c r="T29" s="14" t="str">
        <f t="shared" si="0"/>
        <v>-</v>
      </c>
    </row>
    <row r="30" spans="2:20" ht="20.100000000000001" customHeight="1" thickBot="1" x14ac:dyDescent="0.25">
      <c r="B30" s="6" t="s">
        <v>16</v>
      </c>
      <c r="C30" s="11">
        <v>95</v>
      </c>
      <c r="D30" s="11">
        <v>26</v>
      </c>
      <c r="E30" s="11">
        <v>3</v>
      </c>
      <c r="F30" s="11">
        <v>66</v>
      </c>
      <c r="G30" s="11">
        <v>95</v>
      </c>
      <c r="H30" s="11">
        <v>0</v>
      </c>
      <c r="I30" s="11">
        <v>108</v>
      </c>
      <c r="J30" s="11">
        <v>34</v>
      </c>
      <c r="K30" s="11">
        <v>2</v>
      </c>
      <c r="L30" s="11">
        <v>72</v>
      </c>
      <c r="M30" s="11">
        <v>103</v>
      </c>
      <c r="N30" s="11">
        <v>5</v>
      </c>
      <c r="O30" s="14">
        <f t="shared" si="0"/>
        <v>0.1368421052631579</v>
      </c>
      <c r="P30" s="14">
        <f t="shared" si="0"/>
        <v>0.30769230769230771</v>
      </c>
      <c r="Q30" s="14">
        <f t="shared" si="0"/>
        <v>-0.33333333333333331</v>
      </c>
      <c r="R30" s="14">
        <f t="shared" si="0"/>
        <v>9.0909090909090912E-2</v>
      </c>
      <c r="S30" s="14">
        <f t="shared" si="0"/>
        <v>8.4210526315789472E-2</v>
      </c>
      <c r="T30" s="14" t="str">
        <f t="shared" si="0"/>
        <v>-</v>
      </c>
    </row>
    <row r="31" spans="2:20" ht="20.100000000000001" customHeight="1" thickBot="1" x14ac:dyDescent="0.25">
      <c r="B31" s="7" t="s">
        <v>17</v>
      </c>
      <c r="C31" s="11">
        <v>227</v>
      </c>
      <c r="D31" s="11">
        <v>106</v>
      </c>
      <c r="E31" s="11">
        <v>32</v>
      </c>
      <c r="F31" s="11">
        <v>89</v>
      </c>
      <c r="G31" s="11">
        <v>227</v>
      </c>
      <c r="H31" s="11">
        <v>0</v>
      </c>
      <c r="I31" s="11">
        <v>251</v>
      </c>
      <c r="J31" s="11">
        <v>101</v>
      </c>
      <c r="K31" s="11">
        <v>18</v>
      </c>
      <c r="L31" s="11">
        <v>132</v>
      </c>
      <c r="M31" s="11">
        <v>245</v>
      </c>
      <c r="N31" s="11">
        <v>6</v>
      </c>
      <c r="O31" s="14">
        <f t="shared" si="0"/>
        <v>0.10572687224669604</v>
      </c>
      <c r="P31" s="14">
        <f t="shared" si="0"/>
        <v>-4.716981132075472E-2</v>
      </c>
      <c r="Q31" s="14">
        <f t="shared" si="0"/>
        <v>-0.4375</v>
      </c>
      <c r="R31" s="14">
        <f t="shared" si="0"/>
        <v>0.48314606741573035</v>
      </c>
      <c r="S31" s="14">
        <f t="shared" si="0"/>
        <v>7.9295154185022032E-2</v>
      </c>
      <c r="T31" s="14" t="str">
        <f t="shared" si="0"/>
        <v>-</v>
      </c>
    </row>
    <row r="32" spans="2:20" ht="20.100000000000001" customHeight="1" thickBot="1" x14ac:dyDescent="0.25">
      <c r="B32" s="8" t="s">
        <v>18</v>
      </c>
      <c r="C32" s="11">
        <v>57</v>
      </c>
      <c r="D32" s="11">
        <v>18</v>
      </c>
      <c r="E32" s="11">
        <v>11</v>
      </c>
      <c r="F32" s="11">
        <v>28</v>
      </c>
      <c r="G32" s="11">
        <v>37</v>
      </c>
      <c r="H32" s="11">
        <v>20</v>
      </c>
      <c r="I32" s="11">
        <v>32</v>
      </c>
      <c r="J32" s="11">
        <v>15</v>
      </c>
      <c r="K32" s="11">
        <v>1</v>
      </c>
      <c r="L32" s="11">
        <v>16</v>
      </c>
      <c r="M32" s="11">
        <v>32</v>
      </c>
      <c r="N32" s="11">
        <v>0</v>
      </c>
      <c r="O32" s="14">
        <f t="shared" ref="O32:T33" si="1">IF(C32=0,"-",(I32-C32)/C32)</f>
        <v>-0.43859649122807015</v>
      </c>
      <c r="P32" s="14">
        <f t="shared" si="1"/>
        <v>-0.16666666666666666</v>
      </c>
      <c r="Q32" s="14">
        <f t="shared" si="1"/>
        <v>-0.90909090909090906</v>
      </c>
      <c r="R32" s="14">
        <f t="shared" si="1"/>
        <v>-0.42857142857142855</v>
      </c>
      <c r="S32" s="14">
        <f t="shared" si="1"/>
        <v>-0.13513513513513514</v>
      </c>
      <c r="T32" s="14">
        <f t="shared" si="1"/>
        <v>-1</v>
      </c>
    </row>
    <row r="33" spans="2:20" ht="20.100000000000001" customHeight="1" thickBot="1" x14ac:dyDescent="0.25">
      <c r="B33" s="9" t="s">
        <v>19</v>
      </c>
      <c r="C33" s="12">
        <f>SUM(C16:C32)</f>
        <v>4432</v>
      </c>
      <c r="D33" s="12">
        <f t="shared" ref="D33:N33" si="2">SUM(D16:D32)</f>
        <v>1875</v>
      </c>
      <c r="E33" s="12">
        <f t="shared" si="2"/>
        <v>584</v>
      </c>
      <c r="F33" s="12">
        <f t="shared" si="2"/>
        <v>1973</v>
      </c>
      <c r="G33" s="12">
        <f t="shared" si="2"/>
        <v>4360</v>
      </c>
      <c r="H33" s="12">
        <f t="shared" si="2"/>
        <v>72</v>
      </c>
      <c r="I33" s="12">
        <f t="shared" si="2"/>
        <v>4184</v>
      </c>
      <c r="J33" s="12">
        <f t="shared" si="2"/>
        <v>1733</v>
      </c>
      <c r="K33" s="12">
        <f t="shared" si="2"/>
        <v>493</v>
      </c>
      <c r="L33" s="12">
        <f t="shared" si="2"/>
        <v>1958</v>
      </c>
      <c r="M33" s="12">
        <f t="shared" si="2"/>
        <v>4134</v>
      </c>
      <c r="N33" s="12">
        <f t="shared" si="2"/>
        <v>48</v>
      </c>
      <c r="O33" s="15">
        <f t="shared" si="1"/>
        <v>-5.5956678700361008E-2</v>
      </c>
      <c r="P33" s="15">
        <f t="shared" si="1"/>
        <v>-7.5733333333333333E-2</v>
      </c>
      <c r="Q33" s="15">
        <f t="shared" si="1"/>
        <v>-0.15582191780821919</v>
      </c>
      <c r="R33" s="15">
        <f t="shared" si="1"/>
        <v>-7.6026355803345156E-3</v>
      </c>
      <c r="S33" s="15">
        <f t="shared" si="1"/>
        <v>-5.1834862385321104E-2</v>
      </c>
      <c r="T33" s="15">
        <f t="shared" si="1"/>
        <v>-0.33333333333333331</v>
      </c>
    </row>
    <row r="34" spans="2:20" x14ac:dyDescent="0.2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</sheetData>
  <mergeCells count="18"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  <mergeCell ref="N14:N15"/>
    <mergeCell ref="P14:Q14"/>
    <mergeCell ref="R14:R15"/>
    <mergeCell ref="S14:S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32" t="s">
        <v>119</v>
      </c>
      <c r="D14" s="33"/>
      <c r="E14" s="33"/>
      <c r="F14" s="32" t="s">
        <v>120</v>
      </c>
      <c r="G14" s="33"/>
      <c r="H14" s="33"/>
      <c r="I14" s="32" t="s">
        <v>122</v>
      </c>
      <c r="J14" s="33"/>
      <c r="K14" s="33"/>
    </row>
    <row r="15" spans="2:11" ht="44.25" customHeight="1" thickBot="1" x14ac:dyDescent="0.25">
      <c r="C15" s="10" t="s">
        <v>83</v>
      </c>
      <c r="D15" s="10" t="s">
        <v>84</v>
      </c>
      <c r="E15" s="10" t="s">
        <v>42</v>
      </c>
      <c r="F15" s="10" t="s">
        <v>83</v>
      </c>
      <c r="G15" s="10" t="s">
        <v>84</v>
      </c>
      <c r="H15" s="10" t="s">
        <v>42</v>
      </c>
      <c r="I15" s="10" t="s">
        <v>83</v>
      </c>
      <c r="J15" s="10" t="s">
        <v>84</v>
      </c>
      <c r="K15" s="10" t="s">
        <v>42</v>
      </c>
    </row>
    <row r="16" spans="2:11" ht="20.100000000000001" customHeight="1" thickBot="1" x14ac:dyDescent="0.25">
      <c r="B16" s="5" t="s">
        <v>2</v>
      </c>
      <c r="C16" s="11">
        <v>328</v>
      </c>
      <c r="D16" s="11">
        <v>285</v>
      </c>
      <c r="E16" s="11">
        <v>43</v>
      </c>
      <c r="F16" s="11">
        <v>237</v>
      </c>
      <c r="G16" s="11">
        <v>205</v>
      </c>
      <c r="H16" s="11">
        <v>32</v>
      </c>
      <c r="I16" s="14">
        <f>IF(C16=0,"-",(F16-C16)/C16)</f>
        <v>-0.27743902439024393</v>
      </c>
      <c r="J16" s="14">
        <f>IF(D16=0,"-",(G16-D16)/D16)</f>
        <v>-0.2807017543859649</v>
      </c>
      <c r="K16" s="14">
        <f>IF(E16=0,"-",(H16-E16)/E16)</f>
        <v>-0.2558139534883721</v>
      </c>
    </row>
    <row r="17" spans="2:11" ht="20.100000000000001" customHeight="1" thickBot="1" x14ac:dyDescent="0.25">
      <c r="B17" s="6" t="s">
        <v>3</v>
      </c>
      <c r="C17" s="11">
        <v>72</v>
      </c>
      <c r="D17" s="11">
        <v>58</v>
      </c>
      <c r="E17" s="11">
        <v>14</v>
      </c>
      <c r="F17" s="11">
        <v>89</v>
      </c>
      <c r="G17" s="11">
        <v>66</v>
      </c>
      <c r="H17" s="11">
        <v>23</v>
      </c>
      <c r="I17" s="14">
        <f t="shared" ref="I17:K33" si="0">IF(C17=0,"-",(F17-C17)/C17)</f>
        <v>0.2361111111111111</v>
      </c>
      <c r="J17" s="14">
        <f t="shared" si="0"/>
        <v>0.13793103448275862</v>
      </c>
      <c r="K17" s="14">
        <f t="shared" si="0"/>
        <v>0.6428571428571429</v>
      </c>
    </row>
    <row r="18" spans="2:11" ht="20.100000000000001" customHeight="1" thickBot="1" x14ac:dyDescent="0.25">
      <c r="B18" s="6" t="s">
        <v>4</v>
      </c>
      <c r="C18" s="11">
        <v>38</v>
      </c>
      <c r="D18" s="11">
        <v>30</v>
      </c>
      <c r="E18" s="11">
        <v>8</v>
      </c>
      <c r="F18" s="11">
        <v>47</v>
      </c>
      <c r="G18" s="11">
        <v>31</v>
      </c>
      <c r="H18" s="11">
        <v>16</v>
      </c>
      <c r="I18" s="14">
        <f t="shared" si="0"/>
        <v>0.23684210526315788</v>
      </c>
      <c r="J18" s="14">
        <f t="shared" si="0"/>
        <v>3.3333333333333333E-2</v>
      </c>
      <c r="K18" s="14">
        <f t="shared" si="0"/>
        <v>1</v>
      </c>
    </row>
    <row r="19" spans="2:11" ht="20.100000000000001" customHeight="1" thickBot="1" x14ac:dyDescent="0.25">
      <c r="B19" s="6" t="s">
        <v>5</v>
      </c>
      <c r="C19" s="11">
        <v>162</v>
      </c>
      <c r="D19" s="11">
        <v>137</v>
      </c>
      <c r="E19" s="11">
        <v>25</v>
      </c>
      <c r="F19" s="11">
        <v>127</v>
      </c>
      <c r="G19" s="11">
        <v>101</v>
      </c>
      <c r="H19" s="11">
        <v>26</v>
      </c>
      <c r="I19" s="14">
        <f t="shared" si="0"/>
        <v>-0.21604938271604937</v>
      </c>
      <c r="J19" s="14">
        <f t="shared" si="0"/>
        <v>-0.26277372262773724</v>
      </c>
      <c r="K19" s="14">
        <f t="shared" si="0"/>
        <v>0.04</v>
      </c>
    </row>
    <row r="20" spans="2:11" ht="20.100000000000001" customHeight="1" thickBot="1" x14ac:dyDescent="0.25">
      <c r="B20" s="6" t="s">
        <v>6</v>
      </c>
      <c r="C20" s="11">
        <v>76</v>
      </c>
      <c r="D20" s="11">
        <v>51</v>
      </c>
      <c r="E20" s="11">
        <v>25</v>
      </c>
      <c r="F20" s="11">
        <v>82</v>
      </c>
      <c r="G20" s="11">
        <v>61</v>
      </c>
      <c r="H20" s="11">
        <v>21</v>
      </c>
      <c r="I20" s="14">
        <f t="shared" si="0"/>
        <v>7.8947368421052627E-2</v>
      </c>
      <c r="J20" s="14">
        <f t="shared" si="0"/>
        <v>0.19607843137254902</v>
      </c>
      <c r="K20" s="14">
        <f t="shared" si="0"/>
        <v>-0.16</v>
      </c>
    </row>
    <row r="21" spans="2:11" ht="20.100000000000001" customHeight="1" thickBot="1" x14ac:dyDescent="0.25">
      <c r="B21" s="6" t="s">
        <v>7</v>
      </c>
      <c r="C21" s="11">
        <v>31</v>
      </c>
      <c r="D21" s="11">
        <v>25</v>
      </c>
      <c r="E21" s="11">
        <v>6</v>
      </c>
      <c r="F21" s="11">
        <v>23</v>
      </c>
      <c r="G21" s="11">
        <v>13</v>
      </c>
      <c r="H21" s="11">
        <v>10</v>
      </c>
      <c r="I21" s="14">
        <f t="shared" si="0"/>
        <v>-0.25806451612903225</v>
      </c>
      <c r="J21" s="14">
        <f t="shared" si="0"/>
        <v>-0.48</v>
      </c>
      <c r="K21" s="14">
        <f t="shared" si="0"/>
        <v>0.66666666666666663</v>
      </c>
    </row>
    <row r="22" spans="2:11" ht="20.100000000000001" customHeight="1" thickBot="1" x14ac:dyDescent="0.25">
      <c r="B22" s="6" t="s">
        <v>8</v>
      </c>
      <c r="C22" s="11">
        <v>84</v>
      </c>
      <c r="D22" s="11">
        <v>64</v>
      </c>
      <c r="E22" s="11">
        <v>20</v>
      </c>
      <c r="F22" s="11">
        <v>86</v>
      </c>
      <c r="G22" s="11">
        <v>69</v>
      </c>
      <c r="H22" s="11">
        <v>17</v>
      </c>
      <c r="I22" s="14">
        <f t="shared" si="0"/>
        <v>2.3809523809523808E-2</v>
      </c>
      <c r="J22" s="14">
        <f t="shared" si="0"/>
        <v>7.8125E-2</v>
      </c>
      <c r="K22" s="14">
        <f t="shared" si="0"/>
        <v>-0.15</v>
      </c>
    </row>
    <row r="23" spans="2:11" ht="20.100000000000001" customHeight="1" thickBot="1" x14ac:dyDescent="0.25">
      <c r="B23" s="6" t="s">
        <v>9</v>
      </c>
      <c r="C23" s="11">
        <v>80</v>
      </c>
      <c r="D23" s="11">
        <v>67</v>
      </c>
      <c r="E23" s="11">
        <v>13</v>
      </c>
      <c r="F23" s="11">
        <v>88</v>
      </c>
      <c r="G23" s="11">
        <v>71</v>
      </c>
      <c r="H23" s="11">
        <v>17</v>
      </c>
      <c r="I23" s="14">
        <f t="shared" si="0"/>
        <v>0.1</v>
      </c>
      <c r="J23" s="14">
        <f t="shared" si="0"/>
        <v>5.9701492537313432E-2</v>
      </c>
      <c r="K23" s="14">
        <f t="shared" si="0"/>
        <v>0.30769230769230771</v>
      </c>
    </row>
    <row r="24" spans="2:11" ht="20.100000000000001" customHeight="1" thickBot="1" x14ac:dyDescent="0.25">
      <c r="B24" s="6" t="s">
        <v>10</v>
      </c>
      <c r="C24" s="11">
        <v>226</v>
      </c>
      <c r="D24" s="11">
        <v>137</v>
      </c>
      <c r="E24" s="11">
        <v>89</v>
      </c>
      <c r="F24" s="11">
        <v>231</v>
      </c>
      <c r="G24" s="11">
        <v>146</v>
      </c>
      <c r="H24" s="11">
        <v>85</v>
      </c>
      <c r="I24" s="14">
        <f t="shared" si="0"/>
        <v>2.2123893805309734E-2</v>
      </c>
      <c r="J24" s="14">
        <f t="shared" si="0"/>
        <v>6.569343065693431E-2</v>
      </c>
      <c r="K24" s="14">
        <f t="shared" si="0"/>
        <v>-4.49438202247191E-2</v>
      </c>
    </row>
    <row r="25" spans="2:11" ht="20.100000000000001" customHeight="1" thickBot="1" x14ac:dyDescent="0.25">
      <c r="B25" s="6" t="s">
        <v>11</v>
      </c>
      <c r="C25" s="11">
        <v>274</v>
      </c>
      <c r="D25" s="11">
        <v>223</v>
      </c>
      <c r="E25" s="11">
        <v>51</v>
      </c>
      <c r="F25" s="11">
        <v>181</v>
      </c>
      <c r="G25" s="11">
        <v>156</v>
      </c>
      <c r="H25" s="11">
        <v>25</v>
      </c>
      <c r="I25" s="14">
        <f t="shared" si="0"/>
        <v>-0.33941605839416056</v>
      </c>
      <c r="J25" s="14">
        <f t="shared" si="0"/>
        <v>-0.30044843049327352</v>
      </c>
      <c r="K25" s="14">
        <f t="shared" si="0"/>
        <v>-0.50980392156862742</v>
      </c>
    </row>
    <row r="26" spans="2:11" ht="20.100000000000001" customHeight="1" thickBot="1" x14ac:dyDescent="0.25">
      <c r="B26" s="6" t="s">
        <v>12</v>
      </c>
      <c r="C26" s="11">
        <v>46</v>
      </c>
      <c r="D26" s="11">
        <v>39</v>
      </c>
      <c r="E26" s="11">
        <v>7</v>
      </c>
      <c r="F26" s="11">
        <v>41</v>
      </c>
      <c r="G26" s="11">
        <v>34</v>
      </c>
      <c r="H26" s="11">
        <v>7</v>
      </c>
      <c r="I26" s="14">
        <f t="shared" si="0"/>
        <v>-0.10869565217391304</v>
      </c>
      <c r="J26" s="14">
        <f t="shared" si="0"/>
        <v>-0.12820512820512819</v>
      </c>
      <c r="K26" s="14">
        <f t="shared" si="0"/>
        <v>0</v>
      </c>
    </row>
    <row r="27" spans="2:11" ht="20.100000000000001" customHeight="1" thickBot="1" x14ac:dyDescent="0.25">
      <c r="B27" s="6" t="s">
        <v>13</v>
      </c>
      <c r="C27" s="11">
        <v>99</v>
      </c>
      <c r="D27" s="11">
        <v>69</v>
      </c>
      <c r="E27" s="11">
        <v>30</v>
      </c>
      <c r="F27" s="11">
        <v>131</v>
      </c>
      <c r="G27" s="11">
        <v>78</v>
      </c>
      <c r="H27" s="11">
        <v>53</v>
      </c>
      <c r="I27" s="14">
        <f t="shared" si="0"/>
        <v>0.32323232323232326</v>
      </c>
      <c r="J27" s="14">
        <f t="shared" si="0"/>
        <v>0.13043478260869565</v>
      </c>
      <c r="K27" s="14">
        <f t="shared" si="0"/>
        <v>0.76666666666666672</v>
      </c>
    </row>
    <row r="28" spans="2:11" ht="20.100000000000001" customHeight="1" thickBot="1" x14ac:dyDescent="0.25">
      <c r="B28" s="6" t="s">
        <v>14</v>
      </c>
      <c r="C28" s="11">
        <v>115</v>
      </c>
      <c r="D28" s="11">
        <v>79</v>
      </c>
      <c r="E28" s="11">
        <v>36</v>
      </c>
      <c r="F28" s="11">
        <v>122</v>
      </c>
      <c r="G28" s="11">
        <v>75</v>
      </c>
      <c r="H28" s="11">
        <v>47</v>
      </c>
      <c r="I28" s="14">
        <f t="shared" si="0"/>
        <v>6.0869565217391307E-2</v>
      </c>
      <c r="J28" s="14">
        <f t="shared" si="0"/>
        <v>-5.0632911392405063E-2</v>
      </c>
      <c r="K28" s="14">
        <f t="shared" si="0"/>
        <v>0.30555555555555558</v>
      </c>
    </row>
    <row r="29" spans="2:11" ht="20.100000000000001" customHeight="1" thickBot="1" x14ac:dyDescent="0.25">
      <c r="B29" s="6" t="s">
        <v>15</v>
      </c>
      <c r="C29" s="11">
        <v>95</v>
      </c>
      <c r="D29" s="11">
        <v>89</v>
      </c>
      <c r="E29" s="11">
        <v>6</v>
      </c>
      <c r="F29" s="11">
        <v>99</v>
      </c>
      <c r="G29" s="11">
        <v>92</v>
      </c>
      <c r="H29" s="11">
        <v>7</v>
      </c>
      <c r="I29" s="14">
        <f t="shared" si="0"/>
        <v>4.2105263157894736E-2</v>
      </c>
      <c r="J29" s="14">
        <f t="shared" si="0"/>
        <v>3.3707865168539325E-2</v>
      </c>
      <c r="K29" s="14">
        <f t="shared" si="0"/>
        <v>0.16666666666666666</v>
      </c>
    </row>
    <row r="30" spans="2:11" ht="20.100000000000001" customHeight="1" thickBot="1" x14ac:dyDescent="0.25">
      <c r="B30" s="6" t="s">
        <v>16</v>
      </c>
      <c r="C30" s="11">
        <v>26</v>
      </c>
      <c r="D30" s="11">
        <v>22</v>
      </c>
      <c r="E30" s="11">
        <v>4</v>
      </c>
      <c r="F30" s="11">
        <v>34</v>
      </c>
      <c r="G30" s="11">
        <v>28</v>
      </c>
      <c r="H30" s="11">
        <v>6</v>
      </c>
      <c r="I30" s="14">
        <f t="shared" si="0"/>
        <v>0.30769230769230771</v>
      </c>
      <c r="J30" s="14">
        <f t="shared" si="0"/>
        <v>0.27272727272727271</v>
      </c>
      <c r="K30" s="14">
        <f t="shared" si="0"/>
        <v>0.5</v>
      </c>
    </row>
    <row r="31" spans="2:11" ht="20.100000000000001" customHeight="1" thickBot="1" x14ac:dyDescent="0.25">
      <c r="B31" s="7" t="s">
        <v>17</v>
      </c>
      <c r="C31" s="11">
        <v>106</v>
      </c>
      <c r="D31" s="11">
        <v>50</v>
      </c>
      <c r="E31" s="11">
        <v>56</v>
      </c>
      <c r="F31" s="11">
        <v>101</v>
      </c>
      <c r="G31" s="11">
        <v>67</v>
      </c>
      <c r="H31" s="11">
        <v>34</v>
      </c>
      <c r="I31" s="14">
        <f t="shared" si="0"/>
        <v>-4.716981132075472E-2</v>
      </c>
      <c r="J31" s="14">
        <f t="shared" si="0"/>
        <v>0.34</v>
      </c>
      <c r="K31" s="14">
        <f t="shared" si="0"/>
        <v>-0.39285714285714285</v>
      </c>
    </row>
    <row r="32" spans="2:11" ht="20.100000000000001" customHeight="1" thickBot="1" x14ac:dyDescent="0.25">
      <c r="B32" s="8" t="s">
        <v>18</v>
      </c>
      <c r="C32" s="11">
        <v>18</v>
      </c>
      <c r="D32" s="11">
        <v>16</v>
      </c>
      <c r="E32" s="11">
        <v>2</v>
      </c>
      <c r="F32" s="11">
        <v>15</v>
      </c>
      <c r="G32" s="11">
        <v>13</v>
      </c>
      <c r="H32" s="11">
        <v>2</v>
      </c>
      <c r="I32" s="14">
        <f t="shared" si="0"/>
        <v>-0.16666666666666666</v>
      </c>
      <c r="J32" s="14">
        <f t="shared" si="0"/>
        <v>-0.1875</v>
      </c>
      <c r="K32" s="14">
        <f t="shared" si="0"/>
        <v>0</v>
      </c>
    </row>
    <row r="33" spans="2:11" ht="20.100000000000001" customHeight="1" thickBot="1" x14ac:dyDescent="0.25">
      <c r="B33" s="9" t="s">
        <v>19</v>
      </c>
      <c r="C33" s="12">
        <f>SUM(C16:C32)</f>
        <v>1876</v>
      </c>
      <c r="D33" s="12">
        <f t="shared" ref="D33:H33" si="1">SUM(D16:D32)</f>
        <v>1441</v>
      </c>
      <c r="E33" s="12">
        <f t="shared" si="1"/>
        <v>435</v>
      </c>
      <c r="F33" s="12">
        <f t="shared" si="1"/>
        <v>1734</v>
      </c>
      <c r="G33" s="12">
        <f t="shared" si="1"/>
        <v>1306</v>
      </c>
      <c r="H33" s="12">
        <f t="shared" si="1"/>
        <v>428</v>
      </c>
      <c r="I33" s="15">
        <f t="shared" si="0"/>
        <v>-7.5692963752665252E-2</v>
      </c>
      <c r="J33" s="15">
        <f t="shared" si="0"/>
        <v>-9.3684941013185294E-2</v>
      </c>
      <c r="K33" s="15">
        <f t="shared" si="0"/>
        <v>-1.6091954022988506E-2</v>
      </c>
    </row>
    <row r="34" spans="2:11" x14ac:dyDescent="0.2">
      <c r="C34" s="20"/>
      <c r="D34" s="20"/>
      <c r="E34" s="20"/>
      <c r="F34" s="20"/>
      <c r="G34" s="20"/>
      <c r="H34" s="20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1" t="s">
        <v>119</v>
      </c>
      <c r="D9" s="51"/>
      <c r="E9" s="51"/>
      <c r="F9" s="51"/>
      <c r="G9" s="51"/>
      <c r="H9" s="33" t="s">
        <v>120</v>
      </c>
      <c r="I9" s="33"/>
      <c r="J9" s="33"/>
      <c r="K9" s="33"/>
      <c r="L9" s="33"/>
      <c r="M9" s="33" t="s">
        <v>122</v>
      </c>
      <c r="N9" s="33"/>
      <c r="O9" s="33"/>
      <c r="P9" s="33"/>
      <c r="Q9" s="33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19</v>
      </c>
      <c r="D11" s="23">
        <v>10</v>
      </c>
      <c r="E11" s="23">
        <v>6</v>
      </c>
      <c r="F11" s="23">
        <v>2</v>
      </c>
      <c r="G11" s="23">
        <v>1</v>
      </c>
      <c r="H11" s="23">
        <v>26</v>
      </c>
      <c r="I11" s="23">
        <v>11</v>
      </c>
      <c r="J11" s="23">
        <v>7</v>
      </c>
      <c r="K11" s="23">
        <v>7</v>
      </c>
      <c r="L11" s="23">
        <v>1</v>
      </c>
      <c r="M11" s="14">
        <f>IF(C11=0,"-",IF(H11=0,"-",(H11-C11)/C11))</f>
        <v>0.36842105263157893</v>
      </c>
      <c r="N11" s="14">
        <f t="shared" ref="N11:Q28" si="0">IF(D11=0,"-",IF(I11=0,"-",(I11-D11)/D11))</f>
        <v>0.1</v>
      </c>
      <c r="O11" s="14">
        <f t="shared" si="0"/>
        <v>0.16666666666666666</v>
      </c>
      <c r="P11" s="14">
        <f t="shared" si="0"/>
        <v>2.5</v>
      </c>
      <c r="Q11" s="14">
        <f t="shared" si="0"/>
        <v>0</v>
      </c>
    </row>
    <row r="12" spans="2:17" ht="20.100000000000001" customHeight="1" thickBot="1" x14ac:dyDescent="0.25">
      <c r="B12" s="6" t="s">
        <v>3</v>
      </c>
      <c r="C12" s="23">
        <v>2</v>
      </c>
      <c r="D12" s="23">
        <v>0</v>
      </c>
      <c r="E12" s="23">
        <v>1</v>
      </c>
      <c r="F12" s="23">
        <v>0</v>
      </c>
      <c r="G12" s="23">
        <v>1</v>
      </c>
      <c r="H12" s="23">
        <v>1</v>
      </c>
      <c r="I12" s="23">
        <v>1</v>
      </c>
      <c r="J12" s="23">
        <v>0</v>
      </c>
      <c r="K12" s="23">
        <v>0</v>
      </c>
      <c r="L12" s="23">
        <v>0</v>
      </c>
      <c r="M12" s="14">
        <f t="shared" ref="M12:M28" si="1">IF(C12=0,"-",IF(H12=0,"-",(H12-C12)/C12))</f>
        <v>-0.5</v>
      </c>
      <c r="N12" s="14" t="str">
        <f t="shared" si="0"/>
        <v>-</v>
      </c>
      <c r="O12" s="14" t="str">
        <f t="shared" si="0"/>
        <v>-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4</v>
      </c>
      <c r="D13" s="23">
        <v>1</v>
      </c>
      <c r="E13" s="23">
        <v>2</v>
      </c>
      <c r="F13" s="23">
        <v>0</v>
      </c>
      <c r="G13" s="23">
        <v>1</v>
      </c>
      <c r="H13" s="23">
        <v>2</v>
      </c>
      <c r="I13" s="23">
        <v>1</v>
      </c>
      <c r="J13" s="23">
        <v>0</v>
      </c>
      <c r="K13" s="23">
        <v>1</v>
      </c>
      <c r="L13" s="23">
        <v>0</v>
      </c>
      <c r="M13" s="14">
        <f t="shared" si="1"/>
        <v>-0.5</v>
      </c>
      <c r="N13" s="14">
        <f t="shared" si="0"/>
        <v>0</v>
      </c>
      <c r="O13" s="14" t="str">
        <f t="shared" si="0"/>
        <v>-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14" t="str">
        <f t="shared" si="1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2</v>
      </c>
      <c r="D15" s="23">
        <v>2</v>
      </c>
      <c r="E15" s="23">
        <v>0</v>
      </c>
      <c r="F15" s="23">
        <v>0</v>
      </c>
      <c r="G15" s="23">
        <v>0</v>
      </c>
      <c r="H15" s="23">
        <v>5</v>
      </c>
      <c r="I15" s="23">
        <v>1</v>
      </c>
      <c r="J15" s="23">
        <v>3</v>
      </c>
      <c r="K15" s="23">
        <v>0</v>
      </c>
      <c r="L15" s="23">
        <v>1</v>
      </c>
      <c r="M15" s="14">
        <f t="shared" si="1"/>
        <v>1.5</v>
      </c>
      <c r="N15" s="14">
        <f t="shared" si="0"/>
        <v>-0.5</v>
      </c>
      <c r="O15" s="14" t="str">
        <f t="shared" si="0"/>
        <v>-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1</v>
      </c>
      <c r="I16" s="23">
        <v>1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3</v>
      </c>
      <c r="D17" s="23">
        <v>2</v>
      </c>
      <c r="E17" s="23">
        <v>1</v>
      </c>
      <c r="F17" s="23">
        <v>0</v>
      </c>
      <c r="G17" s="23">
        <v>0</v>
      </c>
      <c r="H17" s="23">
        <v>11</v>
      </c>
      <c r="I17" s="23">
        <v>6</v>
      </c>
      <c r="J17" s="23">
        <v>1</v>
      </c>
      <c r="K17" s="23">
        <v>3</v>
      </c>
      <c r="L17" s="23">
        <v>1</v>
      </c>
      <c r="M17" s="14">
        <f t="shared" si="1"/>
        <v>2.6666666666666665</v>
      </c>
      <c r="N17" s="14">
        <f t="shared" si="0"/>
        <v>2</v>
      </c>
      <c r="O17" s="14">
        <f t="shared" si="0"/>
        <v>0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1</v>
      </c>
      <c r="D18" s="23">
        <v>1</v>
      </c>
      <c r="E18" s="23">
        <v>0</v>
      </c>
      <c r="F18" s="23">
        <v>0</v>
      </c>
      <c r="G18" s="23">
        <v>0</v>
      </c>
      <c r="H18" s="23">
        <v>3</v>
      </c>
      <c r="I18" s="23">
        <v>2</v>
      </c>
      <c r="J18" s="23">
        <v>0</v>
      </c>
      <c r="K18" s="23">
        <v>1</v>
      </c>
      <c r="L18" s="23">
        <v>0</v>
      </c>
      <c r="M18" s="14">
        <f t="shared" si="1"/>
        <v>2</v>
      </c>
      <c r="N18" s="14">
        <f t="shared" si="0"/>
        <v>1</v>
      </c>
      <c r="O18" s="14" t="str">
        <f t="shared" si="0"/>
        <v>-</v>
      </c>
      <c r="P18" s="14" t="str">
        <f t="shared" si="0"/>
        <v>-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31</v>
      </c>
      <c r="D19" s="23">
        <v>21</v>
      </c>
      <c r="E19" s="23">
        <v>7</v>
      </c>
      <c r="F19" s="23">
        <v>1</v>
      </c>
      <c r="G19" s="23">
        <v>2</v>
      </c>
      <c r="H19" s="23">
        <v>28</v>
      </c>
      <c r="I19" s="23">
        <v>15</v>
      </c>
      <c r="J19" s="23">
        <v>9</v>
      </c>
      <c r="K19" s="23">
        <v>2</v>
      </c>
      <c r="L19" s="23">
        <v>2</v>
      </c>
      <c r="M19" s="14">
        <f t="shared" si="1"/>
        <v>-9.6774193548387094E-2</v>
      </c>
      <c r="N19" s="14">
        <f t="shared" si="0"/>
        <v>-0.2857142857142857</v>
      </c>
      <c r="O19" s="14">
        <f t="shared" si="0"/>
        <v>0.2857142857142857</v>
      </c>
      <c r="P19" s="14">
        <f t="shared" si="0"/>
        <v>1</v>
      </c>
      <c r="Q19" s="14">
        <f t="shared" si="0"/>
        <v>0</v>
      </c>
    </row>
    <row r="20" spans="2:17" ht="20.100000000000001" customHeight="1" thickBot="1" x14ac:dyDescent="0.25">
      <c r="B20" s="6" t="s">
        <v>11</v>
      </c>
      <c r="C20" s="23">
        <v>15</v>
      </c>
      <c r="D20" s="23">
        <v>8</v>
      </c>
      <c r="E20" s="23">
        <v>5</v>
      </c>
      <c r="F20" s="23">
        <v>2</v>
      </c>
      <c r="G20" s="23">
        <v>0</v>
      </c>
      <c r="H20" s="23">
        <v>26</v>
      </c>
      <c r="I20" s="23">
        <v>16</v>
      </c>
      <c r="J20" s="23">
        <v>6</v>
      </c>
      <c r="K20" s="23">
        <v>4</v>
      </c>
      <c r="L20" s="23">
        <v>0</v>
      </c>
      <c r="M20" s="14">
        <f t="shared" si="1"/>
        <v>0.73333333333333328</v>
      </c>
      <c r="N20" s="14">
        <f t="shared" si="0"/>
        <v>1</v>
      </c>
      <c r="O20" s="14">
        <f t="shared" si="0"/>
        <v>0.2</v>
      </c>
      <c r="P20" s="14">
        <f t="shared" si="0"/>
        <v>1</v>
      </c>
      <c r="Q20" s="14" t="str">
        <f t="shared" si="0"/>
        <v>-</v>
      </c>
    </row>
    <row r="21" spans="2:17" ht="20.100000000000001" customHeight="1" thickBot="1" x14ac:dyDescent="0.25">
      <c r="B21" s="6" t="s">
        <v>12</v>
      </c>
      <c r="C21" s="23">
        <v>5</v>
      </c>
      <c r="D21" s="23">
        <v>5</v>
      </c>
      <c r="E21" s="23">
        <v>0</v>
      </c>
      <c r="F21" s="23">
        <v>0</v>
      </c>
      <c r="G21" s="23">
        <v>0</v>
      </c>
      <c r="H21" s="23">
        <v>1</v>
      </c>
      <c r="I21" s="23">
        <v>1</v>
      </c>
      <c r="J21" s="23">
        <v>0</v>
      </c>
      <c r="K21" s="23">
        <v>0</v>
      </c>
      <c r="L21" s="23">
        <v>0</v>
      </c>
      <c r="M21" s="14">
        <f t="shared" si="1"/>
        <v>-0.8</v>
      </c>
      <c r="N21" s="14">
        <f t="shared" si="0"/>
        <v>-0.8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4</v>
      </c>
      <c r="D22" s="23">
        <v>2</v>
      </c>
      <c r="E22" s="23">
        <v>0</v>
      </c>
      <c r="F22" s="23">
        <v>1</v>
      </c>
      <c r="G22" s="23">
        <v>1</v>
      </c>
      <c r="H22" s="23">
        <v>8</v>
      </c>
      <c r="I22" s="23">
        <v>6</v>
      </c>
      <c r="J22" s="23">
        <v>1</v>
      </c>
      <c r="K22" s="23">
        <v>1</v>
      </c>
      <c r="L22" s="23">
        <v>0</v>
      </c>
      <c r="M22" s="14">
        <f t="shared" si="1"/>
        <v>1</v>
      </c>
      <c r="N22" s="14">
        <f t="shared" si="0"/>
        <v>2</v>
      </c>
      <c r="O22" s="14" t="str">
        <f t="shared" si="0"/>
        <v>-</v>
      </c>
      <c r="P22" s="14">
        <f t="shared" si="0"/>
        <v>0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18</v>
      </c>
      <c r="D23" s="23">
        <v>5</v>
      </c>
      <c r="E23" s="23">
        <v>6</v>
      </c>
      <c r="F23" s="23">
        <v>5</v>
      </c>
      <c r="G23" s="23">
        <v>2</v>
      </c>
      <c r="H23" s="23">
        <v>28</v>
      </c>
      <c r="I23" s="23">
        <v>12</v>
      </c>
      <c r="J23" s="23">
        <v>8</v>
      </c>
      <c r="K23" s="23">
        <v>3</v>
      </c>
      <c r="L23" s="23">
        <v>5</v>
      </c>
      <c r="M23" s="14">
        <f t="shared" si="1"/>
        <v>0.55555555555555558</v>
      </c>
      <c r="N23" s="14">
        <f t="shared" si="0"/>
        <v>1.4</v>
      </c>
      <c r="O23" s="14">
        <f t="shared" si="0"/>
        <v>0.33333333333333331</v>
      </c>
      <c r="P23" s="14">
        <f t="shared" si="0"/>
        <v>-0.4</v>
      </c>
      <c r="Q23" s="14">
        <f t="shared" si="0"/>
        <v>1.5</v>
      </c>
    </row>
    <row r="24" spans="2:17" ht="20.100000000000001" customHeight="1" thickBot="1" x14ac:dyDescent="0.25">
      <c r="B24" s="6" t="s">
        <v>15</v>
      </c>
      <c r="C24" s="23">
        <v>8</v>
      </c>
      <c r="D24" s="23">
        <v>5</v>
      </c>
      <c r="E24" s="23">
        <v>2</v>
      </c>
      <c r="F24" s="23">
        <v>1</v>
      </c>
      <c r="G24" s="23">
        <v>0</v>
      </c>
      <c r="H24" s="23">
        <v>4</v>
      </c>
      <c r="I24" s="23">
        <v>2</v>
      </c>
      <c r="J24" s="23">
        <v>2</v>
      </c>
      <c r="K24" s="23">
        <v>0</v>
      </c>
      <c r="L24" s="23">
        <v>0</v>
      </c>
      <c r="M24" s="14">
        <f t="shared" si="1"/>
        <v>-0.5</v>
      </c>
      <c r="N24" s="14">
        <f t="shared" si="0"/>
        <v>-0.6</v>
      </c>
      <c r="O24" s="14">
        <f t="shared" si="0"/>
        <v>0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2</v>
      </c>
      <c r="D25" s="23">
        <v>0</v>
      </c>
      <c r="E25" s="23">
        <v>1</v>
      </c>
      <c r="F25" s="23">
        <v>0</v>
      </c>
      <c r="G25" s="23">
        <v>1</v>
      </c>
      <c r="H25" s="23">
        <v>6</v>
      </c>
      <c r="I25" s="23">
        <v>3</v>
      </c>
      <c r="J25" s="23">
        <v>2</v>
      </c>
      <c r="K25" s="23">
        <v>1</v>
      </c>
      <c r="L25" s="23">
        <v>0</v>
      </c>
      <c r="M25" s="14">
        <f t="shared" si="1"/>
        <v>2</v>
      </c>
      <c r="N25" s="14" t="str">
        <f t="shared" si="0"/>
        <v>-</v>
      </c>
      <c r="O25" s="14">
        <f t="shared" si="0"/>
        <v>1</v>
      </c>
      <c r="P25" s="14" t="str">
        <f t="shared" si="0"/>
        <v>-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11</v>
      </c>
      <c r="D26" s="23">
        <v>4</v>
      </c>
      <c r="E26" s="23">
        <v>7</v>
      </c>
      <c r="F26" s="23">
        <v>0</v>
      </c>
      <c r="G26" s="23">
        <v>0</v>
      </c>
      <c r="H26" s="23">
        <v>7</v>
      </c>
      <c r="I26" s="23">
        <v>4</v>
      </c>
      <c r="J26" s="23">
        <v>1</v>
      </c>
      <c r="K26" s="23">
        <v>1</v>
      </c>
      <c r="L26" s="23">
        <v>1</v>
      </c>
      <c r="M26" s="14">
        <f t="shared" si="1"/>
        <v>-0.36363636363636365</v>
      </c>
      <c r="N26" s="14">
        <f t="shared" si="0"/>
        <v>0</v>
      </c>
      <c r="O26" s="14">
        <f t="shared" si="0"/>
        <v>-0.8571428571428571</v>
      </c>
      <c r="P26" s="14" t="str">
        <f t="shared" si="0"/>
        <v>-</v>
      </c>
      <c r="Q26" s="14" t="str">
        <f t="shared" si="0"/>
        <v>-</v>
      </c>
    </row>
    <row r="27" spans="2:17" ht="20.100000000000001" customHeight="1" thickBot="1" x14ac:dyDescent="0.25">
      <c r="B27" s="8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125</v>
      </c>
      <c r="D28" s="12">
        <f t="shared" ref="D28:L28" si="2">SUM(D11:D27)</f>
        <v>66</v>
      </c>
      <c r="E28" s="12">
        <f t="shared" si="2"/>
        <v>38</v>
      </c>
      <c r="F28" s="12">
        <f t="shared" si="2"/>
        <v>12</v>
      </c>
      <c r="G28" s="12">
        <f t="shared" si="2"/>
        <v>9</v>
      </c>
      <c r="H28" s="12">
        <f t="shared" si="2"/>
        <v>157</v>
      </c>
      <c r="I28" s="12">
        <f t="shared" si="2"/>
        <v>82</v>
      </c>
      <c r="J28" s="12">
        <f t="shared" si="2"/>
        <v>40</v>
      </c>
      <c r="K28" s="12">
        <f t="shared" si="2"/>
        <v>24</v>
      </c>
      <c r="L28" s="12">
        <f t="shared" si="2"/>
        <v>11</v>
      </c>
      <c r="M28" s="15">
        <f t="shared" si="1"/>
        <v>0.25600000000000001</v>
      </c>
      <c r="N28" s="15">
        <f t="shared" si="0"/>
        <v>0.24242424242424243</v>
      </c>
      <c r="O28" s="15">
        <f t="shared" si="0"/>
        <v>5.2631578947368418E-2</v>
      </c>
      <c r="P28" s="15">
        <f t="shared" si="0"/>
        <v>1</v>
      </c>
      <c r="Q28" s="15">
        <f t="shared" si="0"/>
        <v>0.22222222222222221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12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9.12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55"/>
      <c r="C9" s="51" t="s">
        <v>119</v>
      </c>
      <c r="D9" s="51"/>
      <c r="E9" s="51"/>
      <c r="F9" s="51"/>
      <c r="G9" s="51"/>
      <c r="H9" s="51"/>
      <c r="I9" s="51"/>
      <c r="J9" s="32"/>
      <c r="K9" s="50" t="s">
        <v>120</v>
      </c>
      <c r="L9" s="51"/>
      <c r="M9" s="51"/>
      <c r="N9" s="51"/>
      <c r="O9" s="51"/>
      <c r="P9" s="51"/>
      <c r="Q9" s="51"/>
      <c r="R9" s="32"/>
      <c r="S9" s="33" t="s">
        <v>119</v>
      </c>
      <c r="T9" s="33"/>
      <c r="U9" s="33"/>
      <c r="V9" s="33"/>
      <c r="W9" s="33" t="s">
        <v>120</v>
      </c>
      <c r="X9" s="33"/>
      <c r="Y9" s="33"/>
      <c r="Z9" s="33"/>
    </row>
    <row r="10" spans="2:26" ht="44.25" customHeight="1" thickBot="1" x14ac:dyDescent="0.25">
      <c r="B10" s="55"/>
      <c r="C10" s="54" t="s">
        <v>96</v>
      </c>
      <c r="D10" s="53"/>
      <c r="E10" s="53"/>
      <c r="F10" s="53"/>
      <c r="G10" s="53" t="s">
        <v>97</v>
      </c>
      <c r="H10" s="53"/>
      <c r="I10" s="53"/>
      <c r="J10" s="53"/>
      <c r="K10" s="53" t="s">
        <v>96</v>
      </c>
      <c r="L10" s="53"/>
      <c r="M10" s="53"/>
      <c r="N10" s="53"/>
      <c r="O10" s="53" t="s">
        <v>97</v>
      </c>
      <c r="P10" s="53"/>
      <c r="Q10" s="53"/>
      <c r="R10" s="53"/>
      <c r="S10" s="53" t="s">
        <v>98</v>
      </c>
      <c r="T10" s="53"/>
      <c r="U10" s="53"/>
      <c r="V10" s="53"/>
      <c r="W10" s="53"/>
      <c r="X10" s="53"/>
      <c r="Y10" s="53"/>
      <c r="Z10" s="53"/>
    </row>
    <row r="11" spans="2:26" ht="44.25" customHeight="1" thickBot="1" x14ac:dyDescent="0.25">
      <c r="B11" s="55"/>
      <c r="C11" s="10" t="s">
        <v>33</v>
      </c>
      <c r="D11" s="10" t="s">
        <v>93</v>
      </c>
      <c r="E11" s="10" t="s">
        <v>94</v>
      </c>
      <c r="F11" s="10" t="s">
        <v>95</v>
      </c>
      <c r="G11" s="10" t="s">
        <v>33</v>
      </c>
      <c r="H11" s="10" t="s">
        <v>93</v>
      </c>
      <c r="I11" s="10" t="s">
        <v>94</v>
      </c>
      <c r="J11" s="10" t="s">
        <v>95</v>
      </c>
      <c r="K11" s="10" t="s">
        <v>33</v>
      </c>
      <c r="L11" s="10" t="s">
        <v>93</v>
      </c>
      <c r="M11" s="10" t="s">
        <v>94</v>
      </c>
      <c r="N11" s="10" t="s">
        <v>95</v>
      </c>
      <c r="O11" s="10" t="s">
        <v>33</v>
      </c>
      <c r="P11" s="10" t="s">
        <v>93</v>
      </c>
      <c r="Q11" s="10" t="s">
        <v>94</v>
      </c>
      <c r="R11" s="10" t="s">
        <v>95</v>
      </c>
      <c r="S11" s="10" t="s">
        <v>33</v>
      </c>
      <c r="T11" s="10" t="s">
        <v>93</v>
      </c>
      <c r="U11" s="10" t="s">
        <v>94</v>
      </c>
      <c r="V11" s="10" t="s">
        <v>95</v>
      </c>
      <c r="W11" s="10" t="s">
        <v>33</v>
      </c>
      <c r="X11" s="10" t="s">
        <v>93</v>
      </c>
      <c r="Y11" s="10" t="s">
        <v>94</v>
      </c>
      <c r="Z11" s="10" t="s">
        <v>95</v>
      </c>
    </row>
    <row r="12" spans="2:26" ht="20.100000000000001" customHeight="1" thickBot="1" x14ac:dyDescent="0.25">
      <c r="B12" s="5" t="s">
        <v>2</v>
      </c>
      <c r="C12" s="23">
        <v>16</v>
      </c>
      <c r="D12" s="23">
        <v>12</v>
      </c>
      <c r="E12" s="23">
        <v>2</v>
      </c>
      <c r="F12" s="23">
        <v>2</v>
      </c>
      <c r="G12" s="23">
        <v>3</v>
      </c>
      <c r="H12" s="23">
        <v>3</v>
      </c>
      <c r="I12" s="23">
        <v>0</v>
      </c>
      <c r="J12" s="23">
        <v>0</v>
      </c>
      <c r="K12" s="23">
        <v>18</v>
      </c>
      <c r="L12" s="23">
        <v>11</v>
      </c>
      <c r="M12" s="23">
        <v>5</v>
      </c>
      <c r="N12" s="23">
        <v>2</v>
      </c>
      <c r="O12" s="23">
        <v>8</v>
      </c>
      <c r="P12" s="23">
        <v>7</v>
      </c>
      <c r="Q12" s="23">
        <v>1</v>
      </c>
      <c r="R12" s="23">
        <v>0</v>
      </c>
      <c r="S12" s="23">
        <f>SUM(T12:V12)</f>
        <v>19</v>
      </c>
      <c r="T12" s="23">
        <f>SUM(D12,H12)</f>
        <v>15</v>
      </c>
      <c r="U12" s="23">
        <f t="shared" ref="U12:V12" si="0">SUM(E12,I12)</f>
        <v>2</v>
      </c>
      <c r="V12" s="23">
        <f t="shared" si="0"/>
        <v>2</v>
      </c>
      <c r="W12" s="23">
        <f>SUM(X12:Z12)</f>
        <v>26</v>
      </c>
      <c r="X12" s="23">
        <f>SUM(L12,P12)</f>
        <v>18</v>
      </c>
      <c r="Y12" s="23">
        <f t="shared" ref="Y12:Z12" si="1">SUM(M12,Q12)</f>
        <v>6</v>
      </c>
      <c r="Z12" s="23">
        <f t="shared" si="1"/>
        <v>2</v>
      </c>
    </row>
    <row r="13" spans="2:26" ht="20.100000000000001" customHeight="1" thickBot="1" x14ac:dyDescent="0.25">
      <c r="B13" s="6" t="s">
        <v>3</v>
      </c>
      <c r="C13" s="23">
        <v>1</v>
      </c>
      <c r="D13" s="23">
        <v>1</v>
      </c>
      <c r="E13" s="23">
        <v>0</v>
      </c>
      <c r="F13" s="23">
        <v>0</v>
      </c>
      <c r="G13" s="23">
        <v>1</v>
      </c>
      <c r="H13" s="23">
        <v>1</v>
      </c>
      <c r="I13" s="23">
        <v>0</v>
      </c>
      <c r="J13" s="23">
        <v>0</v>
      </c>
      <c r="K13" s="23">
        <v>1</v>
      </c>
      <c r="L13" s="23">
        <v>0</v>
      </c>
      <c r="M13" s="23">
        <v>1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f t="shared" ref="S13:S28" si="2">SUM(T13:V13)</f>
        <v>2</v>
      </c>
      <c r="T13" s="23">
        <f t="shared" ref="T13:T28" si="3">SUM(D13,H13)</f>
        <v>2</v>
      </c>
      <c r="U13" s="23">
        <f t="shared" ref="U13:U28" si="4">SUM(E13,I13)</f>
        <v>0</v>
      </c>
      <c r="V13" s="23">
        <f t="shared" ref="V13:V28" si="5">SUM(F13,J13)</f>
        <v>0</v>
      </c>
      <c r="W13" s="23">
        <f t="shared" ref="W13:W28" si="6">SUM(X13:Z13)</f>
        <v>1</v>
      </c>
      <c r="X13" s="23">
        <f t="shared" ref="X13:X28" si="7">SUM(L13,P13)</f>
        <v>0</v>
      </c>
      <c r="Y13" s="23">
        <f t="shared" ref="Y13:Y28" si="8">SUM(M13,Q13)</f>
        <v>1</v>
      </c>
      <c r="Z13" s="23">
        <f t="shared" ref="Z13:Z28" si="9">SUM(N13,R13)</f>
        <v>0</v>
      </c>
    </row>
    <row r="14" spans="2:26" ht="20.100000000000001" customHeight="1" thickBot="1" x14ac:dyDescent="0.25">
      <c r="B14" s="6" t="s">
        <v>4</v>
      </c>
      <c r="C14" s="23">
        <v>3</v>
      </c>
      <c r="D14" s="23">
        <v>2</v>
      </c>
      <c r="E14" s="23">
        <v>1</v>
      </c>
      <c r="F14" s="23">
        <v>0</v>
      </c>
      <c r="G14" s="23">
        <v>1</v>
      </c>
      <c r="H14" s="23">
        <v>1</v>
      </c>
      <c r="I14" s="23">
        <v>0</v>
      </c>
      <c r="J14" s="23">
        <v>0</v>
      </c>
      <c r="K14" s="23">
        <v>1</v>
      </c>
      <c r="L14" s="23">
        <v>0</v>
      </c>
      <c r="M14" s="23">
        <v>1</v>
      </c>
      <c r="N14" s="23">
        <v>0</v>
      </c>
      <c r="O14" s="23">
        <v>1</v>
      </c>
      <c r="P14" s="23">
        <v>1</v>
      </c>
      <c r="Q14" s="23">
        <v>0</v>
      </c>
      <c r="R14" s="23">
        <v>0</v>
      </c>
      <c r="S14" s="23">
        <f t="shared" si="2"/>
        <v>4</v>
      </c>
      <c r="T14" s="23">
        <f t="shared" si="3"/>
        <v>3</v>
      </c>
      <c r="U14" s="23">
        <f t="shared" si="4"/>
        <v>1</v>
      </c>
      <c r="V14" s="23">
        <f t="shared" si="5"/>
        <v>0</v>
      </c>
      <c r="W14" s="23">
        <f t="shared" si="6"/>
        <v>2</v>
      </c>
      <c r="X14" s="23">
        <f t="shared" si="7"/>
        <v>1</v>
      </c>
      <c r="Y14" s="23">
        <f t="shared" si="8"/>
        <v>1</v>
      </c>
      <c r="Z14" s="23">
        <f t="shared" si="9"/>
        <v>0</v>
      </c>
    </row>
    <row r="15" spans="2:26" ht="20.100000000000001" customHeight="1" thickBot="1" x14ac:dyDescent="0.25">
      <c r="B15" s="6" t="s">
        <v>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f t="shared" si="2"/>
        <v>0</v>
      </c>
      <c r="T15" s="23">
        <f t="shared" si="3"/>
        <v>0</v>
      </c>
      <c r="U15" s="23">
        <f t="shared" si="4"/>
        <v>0</v>
      </c>
      <c r="V15" s="23">
        <f t="shared" si="5"/>
        <v>0</v>
      </c>
      <c r="W15" s="23">
        <f t="shared" si="6"/>
        <v>0</v>
      </c>
      <c r="X15" s="23">
        <f t="shared" si="7"/>
        <v>0</v>
      </c>
      <c r="Y15" s="23">
        <f t="shared" si="8"/>
        <v>0</v>
      </c>
      <c r="Z15" s="23">
        <f t="shared" si="9"/>
        <v>0</v>
      </c>
    </row>
    <row r="16" spans="2:26" ht="20.100000000000001" customHeight="1" thickBot="1" x14ac:dyDescent="0.25">
      <c r="B16" s="6" t="s">
        <v>6</v>
      </c>
      <c r="C16" s="23">
        <v>2</v>
      </c>
      <c r="D16" s="23">
        <v>1</v>
      </c>
      <c r="E16" s="23">
        <v>1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4</v>
      </c>
      <c r="L16" s="23">
        <v>3</v>
      </c>
      <c r="M16" s="23">
        <v>0</v>
      </c>
      <c r="N16" s="23">
        <v>1</v>
      </c>
      <c r="O16" s="23">
        <v>1</v>
      </c>
      <c r="P16" s="23">
        <v>1</v>
      </c>
      <c r="Q16" s="23">
        <v>0</v>
      </c>
      <c r="R16" s="23">
        <v>0</v>
      </c>
      <c r="S16" s="23">
        <f t="shared" si="2"/>
        <v>2</v>
      </c>
      <c r="T16" s="23">
        <f t="shared" si="3"/>
        <v>1</v>
      </c>
      <c r="U16" s="23">
        <f t="shared" si="4"/>
        <v>1</v>
      </c>
      <c r="V16" s="23">
        <f t="shared" si="5"/>
        <v>0</v>
      </c>
      <c r="W16" s="23">
        <f t="shared" si="6"/>
        <v>5</v>
      </c>
      <c r="X16" s="23">
        <f t="shared" si="7"/>
        <v>4</v>
      </c>
      <c r="Y16" s="23">
        <f t="shared" si="8"/>
        <v>0</v>
      </c>
      <c r="Z16" s="23">
        <f t="shared" si="9"/>
        <v>1</v>
      </c>
    </row>
    <row r="17" spans="2:26" ht="20.100000000000001" customHeight="1" thickBot="1" x14ac:dyDescent="0.25">
      <c r="B17" s="6" t="s">
        <v>7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1</v>
      </c>
      <c r="L17" s="23">
        <v>1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f t="shared" si="2"/>
        <v>0</v>
      </c>
      <c r="T17" s="23">
        <f t="shared" si="3"/>
        <v>0</v>
      </c>
      <c r="U17" s="23">
        <f t="shared" si="4"/>
        <v>0</v>
      </c>
      <c r="V17" s="23">
        <f t="shared" si="5"/>
        <v>0</v>
      </c>
      <c r="W17" s="23">
        <f t="shared" si="6"/>
        <v>1</v>
      </c>
      <c r="X17" s="23">
        <f t="shared" si="7"/>
        <v>1</v>
      </c>
      <c r="Y17" s="23">
        <f t="shared" si="8"/>
        <v>0</v>
      </c>
      <c r="Z17" s="23">
        <f t="shared" si="9"/>
        <v>0</v>
      </c>
    </row>
    <row r="18" spans="2:26" ht="20.100000000000001" customHeight="1" thickBot="1" x14ac:dyDescent="0.25">
      <c r="B18" s="6" t="s">
        <v>8</v>
      </c>
      <c r="C18" s="23">
        <v>3</v>
      </c>
      <c r="D18" s="23">
        <v>1</v>
      </c>
      <c r="E18" s="23">
        <v>2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7</v>
      </c>
      <c r="L18" s="23">
        <v>3</v>
      </c>
      <c r="M18" s="23">
        <v>2</v>
      </c>
      <c r="N18" s="23">
        <v>2</v>
      </c>
      <c r="O18" s="23">
        <v>4</v>
      </c>
      <c r="P18" s="23">
        <v>4</v>
      </c>
      <c r="Q18" s="23">
        <v>0</v>
      </c>
      <c r="R18" s="23">
        <v>0</v>
      </c>
      <c r="S18" s="23">
        <f t="shared" si="2"/>
        <v>3</v>
      </c>
      <c r="T18" s="23">
        <f t="shared" si="3"/>
        <v>1</v>
      </c>
      <c r="U18" s="23">
        <f t="shared" si="4"/>
        <v>2</v>
      </c>
      <c r="V18" s="23">
        <f t="shared" si="5"/>
        <v>0</v>
      </c>
      <c r="W18" s="23">
        <f t="shared" si="6"/>
        <v>11</v>
      </c>
      <c r="X18" s="23">
        <f t="shared" si="7"/>
        <v>7</v>
      </c>
      <c r="Y18" s="23">
        <f t="shared" si="8"/>
        <v>2</v>
      </c>
      <c r="Z18" s="23">
        <f t="shared" si="9"/>
        <v>2</v>
      </c>
    </row>
    <row r="19" spans="2:26" ht="20.100000000000001" customHeight="1" thickBot="1" x14ac:dyDescent="0.25">
      <c r="B19" s="6" t="s">
        <v>9</v>
      </c>
      <c r="C19" s="23">
        <v>1</v>
      </c>
      <c r="D19" s="23">
        <v>0</v>
      </c>
      <c r="E19" s="23">
        <v>0</v>
      </c>
      <c r="F19" s="23">
        <v>1</v>
      </c>
      <c r="G19" s="23">
        <v>0</v>
      </c>
      <c r="H19" s="23">
        <v>0</v>
      </c>
      <c r="I19" s="23">
        <v>0</v>
      </c>
      <c r="J19" s="23">
        <v>0</v>
      </c>
      <c r="K19" s="23">
        <v>2</v>
      </c>
      <c r="L19" s="23">
        <v>1</v>
      </c>
      <c r="M19" s="23">
        <v>0</v>
      </c>
      <c r="N19" s="23">
        <v>1</v>
      </c>
      <c r="O19" s="23">
        <v>1</v>
      </c>
      <c r="P19" s="23">
        <v>0</v>
      </c>
      <c r="Q19" s="23">
        <v>1</v>
      </c>
      <c r="R19" s="23">
        <v>0</v>
      </c>
      <c r="S19" s="23">
        <f t="shared" si="2"/>
        <v>1</v>
      </c>
      <c r="T19" s="23">
        <f t="shared" si="3"/>
        <v>0</v>
      </c>
      <c r="U19" s="23">
        <f t="shared" si="4"/>
        <v>0</v>
      </c>
      <c r="V19" s="23">
        <f t="shared" si="5"/>
        <v>1</v>
      </c>
      <c r="W19" s="23">
        <f t="shared" si="6"/>
        <v>3</v>
      </c>
      <c r="X19" s="23">
        <f t="shared" si="7"/>
        <v>1</v>
      </c>
      <c r="Y19" s="23">
        <f t="shared" si="8"/>
        <v>1</v>
      </c>
      <c r="Z19" s="23">
        <f t="shared" si="9"/>
        <v>1</v>
      </c>
    </row>
    <row r="20" spans="2:26" ht="20.100000000000001" customHeight="1" thickBot="1" x14ac:dyDescent="0.25">
      <c r="B20" s="6" t="s">
        <v>10</v>
      </c>
      <c r="C20" s="23">
        <v>28</v>
      </c>
      <c r="D20" s="23">
        <v>14</v>
      </c>
      <c r="E20" s="23">
        <v>6</v>
      </c>
      <c r="F20" s="23">
        <v>8</v>
      </c>
      <c r="G20" s="23">
        <v>3</v>
      </c>
      <c r="H20" s="23">
        <v>3</v>
      </c>
      <c r="I20" s="23">
        <v>0</v>
      </c>
      <c r="J20" s="23">
        <v>0</v>
      </c>
      <c r="K20" s="23">
        <v>24</v>
      </c>
      <c r="L20" s="23">
        <v>13</v>
      </c>
      <c r="M20" s="23">
        <v>4</v>
      </c>
      <c r="N20" s="23">
        <v>7</v>
      </c>
      <c r="O20" s="23">
        <v>4</v>
      </c>
      <c r="P20" s="23">
        <v>3</v>
      </c>
      <c r="Q20" s="23">
        <v>0</v>
      </c>
      <c r="R20" s="23">
        <v>1</v>
      </c>
      <c r="S20" s="23">
        <f t="shared" si="2"/>
        <v>31</v>
      </c>
      <c r="T20" s="23">
        <f t="shared" si="3"/>
        <v>17</v>
      </c>
      <c r="U20" s="23">
        <f t="shared" si="4"/>
        <v>6</v>
      </c>
      <c r="V20" s="23">
        <f t="shared" si="5"/>
        <v>8</v>
      </c>
      <c r="W20" s="23">
        <f t="shared" si="6"/>
        <v>28</v>
      </c>
      <c r="X20" s="23">
        <f t="shared" si="7"/>
        <v>16</v>
      </c>
      <c r="Y20" s="23">
        <f t="shared" si="8"/>
        <v>4</v>
      </c>
      <c r="Z20" s="23">
        <f t="shared" si="9"/>
        <v>8</v>
      </c>
    </row>
    <row r="21" spans="2:26" ht="20.100000000000001" customHeight="1" thickBot="1" x14ac:dyDescent="0.25">
      <c r="B21" s="6" t="s">
        <v>11</v>
      </c>
      <c r="C21" s="23">
        <v>13</v>
      </c>
      <c r="D21" s="23">
        <v>12</v>
      </c>
      <c r="E21" s="23">
        <v>0</v>
      </c>
      <c r="F21" s="23">
        <v>1</v>
      </c>
      <c r="G21" s="23">
        <v>2</v>
      </c>
      <c r="H21" s="23">
        <v>2</v>
      </c>
      <c r="I21" s="23">
        <v>0</v>
      </c>
      <c r="J21" s="23">
        <v>0</v>
      </c>
      <c r="K21" s="23">
        <v>22</v>
      </c>
      <c r="L21" s="23">
        <v>17</v>
      </c>
      <c r="M21" s="23">
        <v>3</v>
      </c>
      <c r="N21" s="23">
        <v>2</v>
      </c>
      <c r="O21" s="23">
        <v>4</v>
      </c>
      <c r="P21" s="23">
        <v>3</v>
      </c>
      <c r="Q21" s="23">
        <v>1</v>
      </c>
      <c r="R21" s="23">
        <v>0</v>
      </c>
      <c r="S21" s="23">
        <f t="shared" si="2"/>
        <v>15</v>
      </c>
      <c r="T21" s="23">
        <f t="shared" si="3"/>
        <v>14</v>
      </c>
      <c r="U21" s="23">
        <f t="shared" si="4"/>
        <v>0</v>
      </c>
      <c r="V21" s="23">
        <f t="shared" si="5"/>
        <v>1</v>
      </c>
      <c r="W21" s="23">
        <f t="shared" si="6"/>
        <v>26</v>
      </c>
      <c r="X21" s="23">
        <f t="shared" si="7"/>
        <v>20</v>
      </c>
      <c r="Y21" s="23">
        <f t="shared" si="8"/>
        <v>4</v>
      </c>
      <c r="Z21" s="23">
        <f t="shared" si="9"/>
        <v>2</v>
      </c>
    </row>
    <row r="22" spans="2:26" ht="20.100000000000001" customHeight="1" thickBot="1" x14ac:dyDescent="0.25">
      <c r="B22" s="6" t="s">
        <v>12</v>
      </c>
      <c r="C22" s="23">
        <v>5</v>
      </c>
      <c r="D22" s="23">
        <v>4</v>
      </c>
      <c r="E22" s="23">
        <v>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1</v>
      </c>
      <c r="L22" s="23">
        <v>1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f t="shared" si="2"/>
        <v>5</v>
      </c>
      <c r="T22" s="23">
        <f t="shared" si="3"/>
        <v>4</v>
      </c>
      <c r="U22" s="23">
        <f t="shared" si="4"/>
        <v>1</v>
      </c>
      <c r="V22" s="23">
        <f t="shared" si="5"/>
        <v>0</v>
      </c>
      <c r="W22" s="23">
        <f t="shared" si="6"/>
        <v>1</v>
      </c>
      <c r="X22" s="23">
        <f t="shared" si="7"/>
        <v>1</v>
      </c>
      <c r="Y22" s="23">
        <f t="shared" si="8"/>
        <v>0</v>
      </c>
      <c r="Z22" s="23">
        <f t="shared" si="9"/>
        <v>0</v>
      </c>
    </row>
    <row r="23" spans="2:26" ht="20.100000000000001" customHeight="1" thickBot="1" x14ac:dyDescent="0.25">
      <c r="B23" s="6" t="s">
        <v>13</v>
      </c>
      <c r="C23" s="23">
        <v>2</v>
      </c>
      <c r="D23" s="23">
        <v>2</v>
      </c>
      <c r="E23" s="23">
        <v>0</v>
      </c>
      <c r="F23" s="23">
        <v>0</v>
      </c>
      <c r="G23" s="23">
        <v>2</v>
      </c>
      <c r="H23" s="23">
        <v>1</v>
      </c>
      <c r="I23" s="23">
        <v>0</v>
      </c>
      <c r="J23" s="23">
        <v>1</v>
      </c>
      <c r="K23" s="23">
        <v>7</v>
      </c>
      <c r="L23" s="23">
        <v>6</v>
      </c>
      <c r="M23" s="23">
        <v>1</v>
      </c>
      <c r="N23" s="23">
        <v>0</v>
      </c>
      <c r="O23" s="23">
        <v>1</v>
      </c>
      <c r="P23" s="23">
        <v>1</v>
      </c>
      <c r="Q23" s="23">
        <v>0</v>
      </c>
      <c r="R23" s="23">
        <v>0</v>
      </c>
      <c r="S23" s="23">
        <f t="shared" si="2"/>
        <v>4</v>
      </c>
      <c r="T23" s="23">
        <f t="shared" si="3"/>
        <v>3</v>
      </c>
      <c r="U23" s="23">
        <f t="shared" si="4"/>
        <v>0</v>
      </c>
      <c r="V23" s="23">
        <f t="shared" si="5"/>
        <v>1</v>
      </c>
      <c r="W23" s="23">
        <f t="shared" si="6"/>
        <v>8</v>
      </c>
      <c r="X23" s="23">
        <f t="shared" si="7"/>
        <v>7</v>
      </c>
      <c r="Y23" s="23">
        <f t="shared" si="8"/>
        <v>1</v>
      </c>
      <c r="Z23" s="23">
        <f t="shared" si="9"/>
        <v>0</v>
      </c>
    </row>
    <row r="24" spans="2:26" ht="20.100000000000001" customHeight="1" thickBot="1" x14ac:dyDescent="0.25">
      <c r="B24" s="6" t="s">
        <v>14</v>
      </c>
      <c r="C24" s="23">
        <v>11</v>
      </c>
      <c r="D24" s="23">
        <v>7</v>
      </c>
      <c r="E24" s="23">
        <v>1</v>
      </c>
      <c r="F24" s="23">
        <v>3</v>
      </c>
      <c r="G24" s="23">
        <v>6</v>
      </c>
      <c r="H24" s="23">
        <v>4</v>
      </c>
      <c r="I24" s="23">
        <v>2</v>
      </c>
      <c r="J24" s="23">
        <v>0</v>
      </c>
      <c r="K24" s="23">
        <v>19</v>
      </c>
      <c r="L24" s="23">
        <v>11</v>
      </c>
      <c r="M24" s="23">
        <v>5</v>
      </c>
      <c r="N24" s="23">
        <v>3</v>
      </c>
      <c r="O24" s="23">
        <v>6</v>
      </c>
      <c r="P24" s="23">
        <v>6</v>
      </c>
      <c r="Q24" s="23">
        <v>0</v>
      </c>
      <c r="R24" s="23">
        <v>0</v>
      </c>
      <c r="S24" s="23">
        <f t="shared" si="2"/>
        <v>17</v>
      </c>
      <c r="T24" s="23">
        <f t="shared" si="3"/>
        <v>11</v>
      </c>
      <c r="U24" s="23">
        <f t="shared" si="4"/>
        <v>3</v>
      </c>
      <c r="V24" s="23">
        <f t="shared" si="5"/>
        <v>3</v>
      </c>
      <c r="W24" s="23">
        <f t="shared" si="6"/>
        <v>25</v>
      </c>
      <c r="X24" s="23">
        <f t="shared" si="7"/>
        <v>17</v>
      </c>
      <c r="Y24" s="23">
        <f t="shared" si="8"/>
        <v>5</v>
      </c>
      <c r="Z24" s="23">
        <f t="shared" si="9"/>
        <v>3</v>
      </c>
    </row>
    <row r="25" spans="2:26" ht="20.100000000000001" customHeight="1" thickBot="1" x14ac:dyDescent="0.25">
      <c r="B25" s="6" t="s">
        <v>15</v>
      </c>
      <c r="C25" s="23">
        <v>7</v>
      </c>
      <c r="D25" s="23">
        <v>7</v>
      </c>
      <c r="E25" s="23">
        <v>0</v>
      </c>
      <c r="F25" s="23">
        <v>0</v>
      </c>
      <c r="G25" s="23">
        <v>1</v>
      </c>
      <c r="H25" s="23">
        <v>1</v>
      </c>
      <c r="I25" s="23">
        <v>0</v>
      </c>
      <c r="J25" s="23">
        <v>0</v>
      </c>
      <c r="K25" s="23">
        <v>4</v>
      </c>
      <c r="L25" s="23">
        <v>4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f t="shared" si="2"/>
        <v>8</v>
      </c>
      <c r="T25" s="23">
        <f t="shared" si="3"/>
        <v>8</v>
      </c>
      <c r="U25" s="23">
        <f t="shared" si="4"/>
        <v>0</v>
      </c>
      <c r="V25" s="23">
        <f t="shared" si="5"/>
        <v>0</v>
      </c>
      <c r="W25" s="23">
        <f t="shared" si="6"/>
        <v>4</v>
      </c>
      <c r="X25" s="23">
        <f t="shared" si="7"/>
        <v>4</v>
      </c>
      <c r="Y25" s="23">
        <f t="shared" si="8"/>
        <v>0</v>
      </c>
      <c r="Z25" s="23">
        <f t="shared" si="9"/>
        <v>0</v>
      </c>
    </row>
    <row r="26" spans="2:26" ht="20.100000000000001" customHeight="1" thickBot="1" x14ac:dyDescent="0.25">
      <c r="B26" s="6" t="s">
        <v>16</v>
      </c>
      <c r="C26" s="23">
        <v>1</v>
      </c>
      <c r="D26" s="23">
        <v>1</v>
      </c>
      <c r="E26" s="23">
        <v>0</v>
      </c>
      <c r="F26" s="23">
        <v>0</v>
      </c>
      <c r="G26" s="23">
        <v>1</v>
      </c>
      <c r="H26" s="23">
        <v>1</v>
      </c>
      <c r="I26" s="23">
        <v>0</v>
      </c>
      <c r="J26" s="23">
        <v>0</v>
      </c>
      <c r="K26" s="23">
        <v>5</v>
      </c>
      <c r="L26" s="23">
        <v>4</v>
      </c>
      <c r="M26" s="23">
        <v>1</v>
      </c>
      <c r="N26" s="23">
        <v>0</v>
      </c>
      <c r="O26" s="23">
        <v>1</v>
      </c>
      <c r="P26" s="23">
        <v>0</v>
      </c>
      <c r="Q26" s="23">
        <v>1</v>
      </c>
      <c r="R26" s="23">
        <v>0</v>
      </c>
      <c r="S26" s="23">
        <f t="shared" si="2"/>
        <v>2</v>
      </c>
      <c r="T26" s="23">
        <f t="shared" si="3"/>
        <v>2</v>
      </c>
      <c r="U26" s="23">
        <f t="shared" si="4"/>
        <v>0</v>
      </c>
      <c r="V26" s="23">
        <f t="shared" si="5"/>
        <v>0</v>
      </c>
      <c r="W26" s="23">
        <f t="shared" si="6"/>
        <v>6</v>
      </c>
      <c r="X26" s="23">
        <f t="shared" si="7"/>
        <v>4</v>
      </c>
      <c r="Y26" s="23">
        <f t="shared" si="8"/>
        <v>2</v>
      </c>
      <c r="Z26" s="23">
        <f t="shared" si="9"/>
        <v>0</v>
      </c>
    </row>
    <row r="27" spans="2:26" ht="20.100000000000001" customHeight="1" thickBot="1" x14ac:dyDescent="0.25">
      <c r="B27" s="7" t="s">
        <v>17</v>
      </c>
      <c r="C27" s="23">
        <v>11</v>
      </c>
      <c r="D27" s="23">
        <v>9</v>
      </c>
      <c r="E27" s="23">
        <v>2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5</v>
      </c>
      <c r="L27" s="23">
        <v>4</v>
      </c>
      <c r="M27" s="23">
        <v>1</v>
      </c>
      <c r="N27" s="23">
        <v>0</v>
      </c>
      <c r="O27" s="23">
        <v>2</v>
      </c>
      <c r="P27" s="23">
        <v>2</v>
      </c>
      <c r="Q27" s="23">
        <v>0</v>
      </c>
      <c r="R27" s="23">
        <v>0</v>
      </c>
      <c r="S27" s="23">
        <f t="shared" si="2"/>
        <v>11</v>
      </c>
      <c r="T27" s="23">
        <f t="shared" si="3"/>
        <v>9</v>
      </c>
      <c r="U27" s="23">
        <f t="shared" si="4"/>
        <v>2</v>
      </c>
      <c r="V27" s="23">
        <f t="shared" si="5"/>
        <v>0</v>
      </c>
      <c r="W27" s="23">
        <f t="shared" si="6"/>
        <v>7</v>
      </c>
      <c r="X27" s="23">
        <f t="shared" si="7"/>
        <v>6</v>
      </c>
      <c r="Y27" s="23">
        <f t="shared" si="8"/>
        <v>1</v>
      </c>
      <c r="Z27" s="23">
        <f t="shared" si="9"/>
        <v>0</v>
      </c>
    </row>
    <row r="28" spans="2:26" ht="20.100000000000001" customHeight="1" thickBot="1" x14ac:dyDescent="0.25">
      <c r="B28" s="8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f t="shared" si="2"/>
        <v>0</v>
      </c>
      <c r="T28" s="23">
        <f t="shared" si="3"/>
        <v>0</v>
      </c>
      <c r="U28" s="23">
        <f t="shared" si="4"/>
        <v>0</v>
      </c>
      <c r="V28" s="23">
        <f t="shared" si="5"/>
        <v>0</v>
      </c>
      <c r="W28" s="23">
        <f t="shared" si="6"/>
        <v>0</v>
      </c>
      <c r="X28" s="23">
        <f t="shared" si="7"/>
        <v>0</v>
      </c>
      <c r="Y28" s="23">
        <f t="shared" si="8"/>
        <v>0</v>
      </c>
      <c r="Z28" s="23">
        <f t="shared" si="9"/>
        <v>0</v>
      </c>
    </row>
    <row r="29" spans="2:26" ht="20.100000000000001" customHeight="1" thickBot="1" x14ac:dyDescent="0.25">
      <c r="B29" s="9" t="s">
        <v>33</v>
      </c>
      <c r="C29" s="12">
        <f>SUM(C12:C28)</f>
        <v>104</v>
      </c>
      <c r="D29" s="12">
        <f t="shared" ref="D29:R29" si="10">SUM(D12:D28)</f>
        <v>73</v>
      </c>
      <c r="E29" s="12">
        <f t="shared" si="10"/>
        <v>16</v>
      </c>
      <c r="F29" s="12">
        <f t="shared" si="10"/>
        <v>15</v>
      </c>
      <c r="G29" s="12">
        <f t="shared" si="10"/>
        <v>20</v>
      </c>
      <c r="H29" s="12">
        <f t="shared" si="10"/>
        <v>17</v>
      </c>
      <c r="I29" s="12">
        <f t="shared" si="10"/>
        <v>2</v>
      </c>
      <c r="J29" s="12">
        <f t="shared" si="10"/>
        <v>1</v>
      </c>
      <c r="K29" s="12">
        <f t="shared" si="10"/>
        <v>121</v>
      </c>
      <c r="L29" s="12">
        <f t="shared" si="10"/>
        <v>79</v>
      </c>
      <c r="M29" s="12">
        <f t="shared" si="10"/>
        <v>24</v>
      </c>
      <c r="N29" s="12">
        <f t="shared" si="10"/>
        <v>18</v>
      </c>
      <c r="O29" s="12">
        <f t="shared" si="10"/>
        <v>33</v>
      </c>
      <c r="P29" s="12">
        <f t="shared" si="10"/>
        <v>28</v>
      </c>
      <c r="Q29" s="12">
        <f t="shared" si="10"/>
        <v>4</v>
      </c>
      <c r="R29" s="12">
        <f t="shared" si="10"/>
        <v>1</v>
      </c>
      <c r="S29" s="12">
        <f>SUM(S12:S28)</f>
        <v>124</v>
      </c>
      <c r="T29" s="12">
        <f t="shared" ref="T29:Z29" si="11">SUM(T12:T28)</f>
        <v>90</v>
      </c>
      <c r="U29" s="12">
        <f t="shared" si="11"/>
        <v>18</v>
      </c>
      <c r="V29" s="12">
        <f t="shared" si="11"/>
        <v>16</v>
      </c>
      <c r="W29" s="12">
        <f t="shared" si="11"/>
        <v>154</v>
      </c>
      <c r="X29" s="12">
        <f t="shared" si="11"/>
        <v>107</v>
      </c>
      <c r="Y29" s="12">
        <f t="shared" si="11"/>
        <v>28</v>
      </c>
      <c r="Z29" s="12">
        <f t="shared" si="11"/>
        <v>19</v>
      </c>
    </row>
    <row r="30" spans="2:26" x14ac:dyDescent="0.2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3" spans="2:14" ht="44.25" customHeight="1" thickBot="1" x14ac:dyDescent="0.25">
      <c r="B33" s="18"/>
      <c r="C33" s="33" t="s">
        <v>122</v>
      </c>
      <c r="D33" s="33"/>
      <c r="E33" s="33"/>
      <c r="F33" s="33"/>
      <c r="G33" s="33" t="s">
        <v>122</v>
      </c>
      <c r="H33" s="33"/>
      <c r="I33" s="33"/>
      <c r="J33" s="33"/>
      <c r="K33" s="33" t="s">
        <v>122</v>
      </c>
      <c r="L33" s="33"/>
      <c r="M33" s="33"/>
      <c r="N33" s="33"/>
    </row>
    <row r="34" spans="2:14" ht="44.25" customHeight="1" thickBot="1" x14ac:dyDescent="0.25">
      <c r="B34" s="18"/>
      <c r="C34" s="54" t="s">
        <v>99</v>
      </c>
      <c r="D34" s="53"/>
      <c r="E34" s="53"/>
      <c r="F34" s="53"/>
      <c r="G34" s="54" t="s">
        <v>101</v>
      </c>
      <c r="H34" s="53"/>
      <c r="I34" s="53"/>
      <c r="J34" s="53"/>
      <c r="K34" s="54" t="s">
        <v>100</v>
      </c>
      <c r="L34" s="53"/>
      <c r="M34" s="53"/>
      <c r="N34" s="53"/>
    </row>
    <row r="35" spans="2:14" ht="44.25" customHeight="1" thickBot="1" x14ac:dyDescent="0.25">
      <c r="B35" s="18"/>
      <c r="C35" s="10" t="s">
        <v>33</v>
      </c>
      <c r="D35" s="10" t="s">
        <v>93</v>
      </c>
      <c r="E35" s="10" t="s">
        <v>94</v>
      </c>
      <c r="F35" s="10" t="s">
        <v>95</v>
      </c>
      <c r="G35" s="10" t="s">
        <v>33</v>
      </c>
      <c r="H35" s="10" t="s">
        <v>93</v>
      </c>
      <c r="I35" s="10" t="s">
        <v>94</v>
      </c>
      <c r="J35" s="10" t="s">
        <v>95</v>
      </c>
      <c r="K35" s="10" t="s">
        <v>33</v>
      </c>
      <c r="L35" s="10" t="s">
        <v>93</v>
      </c>
      <c r="M35" s="10" t="s">
        <v>94</v>
      </c>
      <c r="N35" s="10" t="s">
        <v>95</v>
      </c>
    </row>
    <row r="36" spans="2:14" ht="20.100000000000001" customHeight="1" thickBot="1" x14ac:dyDescent="0.25">
      <c r="B36" s="5" t="s">
        <v>2</v>
      </c>
      <c r="C36" s="14">
        <f t="shared" ref="C36:J36" si="12">IF(C12=0,"-",IF(K12=0,"-",(K12-C12)/C12))</f>
        <v>0.125</v>
      </c>
      <c r="D36" s="14">
        <f t="shared" si="12"/>
        <v>-8.3333333333333329E-2</v>
      </c>
      <c r="E36" s="14">
        <f t="shared" si="12"/>
        <v>1.5</v>
      </c>
      <c r="F36" s="14">
        <f t="shared" si="12"/>
        <v>0</v>
      </c>
      <c r="G36" s="14">
        <f t="shared" si="12"/>
        <v>1.6666666666666667</v>
      </c>
      <c r="H36" s="14">
        <f t="shared" si="12"/>
        <v>1.3333333333333333</v>
      </c>
      <c r="I36" s="14" t="str">
        <f t="shared" si="12"/>
        <v>-</v>
      </c>
      <c r="J36" s="14" t="str">
        <f t="shared" si="12"/>
        <v>-</v>
      </c>
      <c r="K36" s="14">
        <f>IF(S12=0,"-",IF(W12=0,"-",(W12-S12)/S12))</f>
        <v>0.36842105263157893</v>
      </c>
      <c r="L36" s="14">
        <f>IF(T12=0,"-",IF(X12=0,"-",(X12-T12)/T12))</f>
        <v>0.2</v>
      </c>
      <c r="M36" s="14">
        <f>IF(U12=0,"-",IF(Y12=0,"-",(Y12-U12)/U12))</f>
        <v>2</v>
      </c>
      <c r="N36" s="14">
        <f>IF(V12=0,"-",IF(Z12=0,"-",(Z12-V12)/V12))</f>
        <v>0</v>
      </c>
    </row>
    <row r="37" spans="2:14" ht="20.100000000000001" customHeight="1" thickBot="1" x14ac:dyDescent="0.25">
      <c r="B37" s="6" t="s">
        <v>3</v>
      </c>
      <c r="C37" s="14">
        <f t="shared" ref="C37:J37" si="13">IF(C13=0,"-",IF(K13=0,"-",(K13-C13)/C13))</f>
        <v>0</v>
      </c>
      <c r="D37" s="14" t="str">
        <f t="shared" si="13"/>
        <v>-</v>
      </c>
      <c r="E37" s="14" t="str">
        <f t="shared" si="13"/>
        <v>-</v>
      </c>
      <c r="F37" s="14" t="str">
        <f t="shared" si="13"/>
        <v>-</v>
      </c>
      <c r="G37" s="14" t="str">
        <f t="shared" si="13"/>
        <v>-</v>
      </c>
      <c r="H37" s="14" t="str">
        <f t="shared" si="13"/>
        <v>-</v>
      </c>
      <c r="I37" s="14" t="str">
        <f t="shared" si="13"/>
        <v>-</v>
      </c>
      <c r="J37" s="14" t="str">
        <f t="shared" si="13"/>
        <v>-</v>
      </c>
      <c r="K37" s="14">
        <f t="shared" ref="K37:N37" si="14">IF(S13=0,"-",IF(W13=0,"-",(W13-S13)/S13))</f>
        <v>-0.5</v>
      </c>
      <c r="L37" s="14" t="str">
        <f t="shared" si="14"/>
        <v>-</v>
      </c>
      <c r="M37" s="14" t="str">
        <f t="shared" si="14"/>
        <v>-</v>
      </c>
      <c r="N37" s="14" t="str">
        <f t="shared" si="14"/>
        <v>-</v>
      </c>
    </row>
    <row r="38" spans="2:14" ht="20.100000000000001" customHeight="1" thickBot="1" x14ac:dyDescent="0.25">
      <c r="B38" s="6" t="s">
        <v>4</v>
      </c>
      <c r="C38" s="14">
        <f t="shared" ref="C38:J38" si="15">IF(C14=0,"-",IF(K14=0,"-",(K14-C14)/C14))</f>
        <v>-0.66666666666666663</v>
      </c>
      <c r="D38" s="14" t="str">
        <f t="shared" si="15"/>
        <v>-</v>
      </c>
      <c r="E38" s="14">
        <f t="shared" si="15"/>
        <v>0</v>
      </c>
      <c r="F38" s="14" t="str">
        <f t="shared" si="15"/>
        <v>-</v>
      </c>
      <c r="G38" s="14">
        <f t="shared" si="15"/>
        <v>0</v>
      </c>
      <c r="H38" s="14">
        <f t="shared" si="15"/>
        <v>0</v>
      </c>
      <c r="I38" s="14" t="str">
        <f t="shared" si="15"/>
        <v>-</v>
      </c>
      <c r="J38" s="14" t="str">
        <f t="shared" si="15"/>
        <v>-</v>
      </c>
      <c r="K38" s="14">
        <f t="shared" ref="K38:N38" si="16">IF(S14=0,"-",IF(W14=0,"-",(W14-S14)/S14))</f>
        <v>-0.5</v>
      </c>
      <c r="L38" s="14">
        <f t="shared" si="16"/>
        <v>-0.66666666666666663</v>
      </c>
      <c r="M38" s="14">
        <f t="shared" si="16"/>
        <v>0</v>
      </c>
      <c r="N38" s="14" t="str">
        <f t="shared" si="16"/>
        <v>-</v>
      </c>
    </row>
    <row r="39" spans="2:14" ht="20.100000000000001" customHeight="1" thickBot="1" x14ac:dyDescent="0.25">
      <c r="B39" s="6" t="s">
        <v>5</v>
      </c>
      <c r="C39" s="14" t="str">
        <f t="shared" ref="C39:J39" si="17">IF(C15=0,"-",IF(K15=0,"-",(K15-C15)/C15))</f>
        <v>-</v>
      </c>
      <c r="D39" s="14" t="str">
        <f t="shared" si="17"/>
        <v>-</v>
      </c>
      <c r="E39" s="14" t="str">
        <f t="shared" si="17"/>
        <v>-</v>
      </c>
      <c r="F39" s="14" t="str">
        <f t="shared" si="17"/>
        <v>-</v>
      </c>
      <c r="G39" s="14" t="str">
        <f t="shared" si="17"/>
        <v>-</v>
      </c>
      <c r="H39" s="14" t="str">
        <f t="shared" si="17"/>
        <v>-</v>
      </c>
      <c r="I39" s="14" t="str">
        <f t="shared" si="17"/>
        <v>-</v>
      </c>
      <c r="J39" s="14" t="str">
        <f t="shared" si="17"/>
        <v>-</v>
      </c>
      <c r="K39" s="14" t="str">
        <f t="shared" ref="K39:N39" si="18">IF(S15=0,"-",IF(W15=0,"-",(W15-S15)/S15))</f>
        <v>-</v>
      </c>
      <c r="L39" s="14" t="str">
        <f t="shared" si="18"/>
        <v>-</v>
      </c>
      <c r="M39" s="14" t="str">
        <f t="shared" si="18"/>
        <v>-</v>
      </c>
      <c r="N39" s="14" t="str">
        <f t="shared" si="18"/>
        <v>-</v>
      </c>
    </row>
    <row r="40" spans="2:14" ht="20.100000000000001" customHeight="1" thickBot="1" x14ac:dyDescent="0.25">
      <c r="B40" s="6" t="s">
        <v>6</v>
      </c>
      <c r="C40" s="14">
        <f t="shared" ref="C40:J40" si="19">IF(C16=0,"-",IF(K16=0,"-",(K16-C16)/C16))</f>
        <v>1</v>
      </c>
      <c r="D40" s="14">
        <f t="shared" si="19"/>
        <v>2</v>
      </c>
      <c r="E40" s="14" t="str">
        <f t="shared" si="19"/>
        <v>-</v>
      </c>
      <c r="F40" s="14" t="str">
        <f t="shared" si="19"/>
        <v>-</v>
      </c>
      <c r="G40" s="14" t="str">
        <f t="shared" si="19"/>
        <v>-</v>
      </c>
      <c r="H40" s="14" t="str">
        <f t="shared" si="19"/>
        <v>-</v>
      </c>
      <c r="I40" s="14" t="str">
        <f t="shared" si="19"/>
        <v>-</v>
      </c>
      <c r="J40" s="14" t="str">
        <f t="shared" si="19"/>
        <v>-</v>
      </c>
      <c r="K40" s="14">
        <f t="shared" ref="K40:N40" si="20">IF(S16=0,"-",IF(W16=0,"-",(W16-S16)/S16))</f>
        <v>1.5</v>
      </c>
      <c r="L40" s="14">
        <f t="shared" si="20"/>
        <v>3</v>
      </c>
      <c r="M40" s="14" t="str">
        <f t="shared" si="20"/>
        <v>-</v>
      </c>
      <c r="N40" s="14" t="str">
        <f t="shared" si="20"/>
        <v>-</v>
      </c>
    </row>
    <row r="41" spans="2:14" ht="20.100000000000001" customHeight="1" thickBot="1" x14ac:dyDescent="0.25">
      <c r="B41" s="6" t="s">
        <v>7</v>
      </c>
      <c r="C41" s="14" t="str">
        <f t="shared" ref="C41:J41" si="21">IF(C17=0,"-",IF(K17=0,"-",(K17-C17)/C17))</f>
        <v>-</v>
      </c>
      <c r="D41" s="14" t="str">
        <f t="shared" si="21"/>
        <v>-</v>
      </c>
      <c r="E41" s="14" t="str">
        <f t="shared" si="21"/>
        <v>-</v>
      </c>
      <c r="F41" s="14" t="str">
        <f t="shared" si="21"/>
        <v>-</v>
      </c>
      <c r="G41" s="14" t="str">
        <f t="shared" si="21"/>
        <v>-</v>
      </c>
      <c r="H41" s="14" t="str">
        <f t="shared" si="21"/>
        <v>-</v>
      </c>
      <c r="I41" s="14" t="str">
        <f t="shared" si="21"/>
        <v>-</v>
      </c>
      <c r="J41" s="14" t="str">
        <f t="shared" si="21"/>
        <v>-</v>
      </c>
      <c r="K41" s="14" t="str">
        <f t="shared" ref="K41:N41" si="22">IF(S17=0,"-",IF(W17=0,"-",(W17-S17)/S17))</f>
        <v>-</v>
      </c>
      <c r="L41" s="14" t="str">
        <f t="shared" si="22"/>
        <v>-</v>
      </c>
      <c r="M41" s="14" t="str">
        <f t="shared" si="22"/>
        <v>-</v>
      </c>
      <c r="N41" s="14" t="str">
        <f t="shared" si="22"/>
        <v>-</v>
      </c>
    </row>
    <row r="42" spans="2:14" ht="20.100000000000001" customHeight="1" thickBot="1" x14ac:dyDescent="0.25">
      <c r="B42" s="6" t="s">
        <v>8</v>
      </c>
      <c r="C42" s="14">
        <f t="shared" ref="C42:J42" si="23">IF(C18=0,"-",IF(K18=0,"-",(K18-C18)/C18))</f>
        <v>1.3333333333333333</v>
      </c>
      <c r="D42" s="14">
        <f t="shared" si="23"/>
        <v>2</v>
      </c>
      <c r="E42" s="14">
        <f t="shared" si="23"/>
        <v>0</v>
      </c>
      <c r="F42" s="14" t="str">
        <f t="shared" si="23"/>
        <v>-</v>
      </c>
      <c r="G42" s="14" t="str">
        <f t="shared" si="23"/>
        <v>-</v>
      </c>
      <c r="H42" s="14" t="str">
        <f t="shared" si="23"/>
        <v>-</v>
      </c>
      <c r="I42" s="14" t="str">
        <f t="shared" si="23"/>
        <v>-</v>
      </c>
      <c r="J42" s="14" t="str">
        <f t="shared" si="23"/>
        <v>-</v>
      </c>
      <c r="K42" s="14">
        <f t="shared" ref="K42:N42" si="24">IF(S18=0,"-",IF(W18=0,"-",(W18-S18)/S18))</f>
        <v>2.6666666666666665</v>
      </c>
      <c r="L42" s="14">
        <f t="shared" si="24"/>
        <v>6</v>
      </c>
      <c r="M42" s="14">
        <f t="shared" si="24"/>
        <v>0</v>
      </c>
      <c r="N42" s="14" t="str">
        <f t="shared" si="24"/>
        <v>-</v>
      </c>
    </row>
    <row r="43" spans="2:14" ht="20.100000000000001" customHeight="1" thickBot="1" x14ac:dyDescent="0.25">
      <c r="B43" s="6" t="s">
        <v>9</v>
      </c>
      <c r="C43" s="14">
        <f t="shared" ref="C43:J43" si="25">IF(C19=0,"-",IF(K19=0,"-",(K19-C19)/C19))</f>
        <v>1</v>
      </c>
      <c r="D43" s="14" t="str">
        <f t="shared" si="25"/>
        <v>-</v>
      </c>
      <c r="E43" s="14" t="str">
        <f t="shared" si="25"/>
        <v>-</v>
      </c>
      <c r="F43" s="14">
        <f t="shared" si="25"/>
        <v>0</v>
      </c>
      <c r="G43" s="14" t="str">
        <f t="shared" si="25"/>
        <v>-</v>
      </c>
      <c r="H43" s="14" t="str">
        <f t="shared" si="25"/>
        <v>-</v>
      </c>
      <c r="I43" s="14" t="str">
        <f t="shared" si="25"/>
        <v>-</v>
      </c>
      <c r="J43" s="14" t="str">
        <f t="shared" si="25"/>
        <v>-</v>
      </c>
      <c r="K43" s="14">
        <f t="shared" ref="K43:N43" si="26">IF(S19=0,"-",IF(W19=0,"-",(W19-S19)/S19))</f>
        <v>2</v>
      </c>
      <c r="L43" s="14" t="str">
        <f t="shared" si="26"/>
        <v>-</v>
      </c>
      <c r="M43" s="14" t="str">
        <f t="shared" si="26"/>
        <v>-</v>
      </c>
      <c r="N43" s="14">
        <f t="shared" si="26"/>
        <v>0</v>
      </c>
    </row>
    <row r="44" spans="2:14" ht="20.100000000000001" customHeight="1" thickBot="1" x14ac:dyDescent="0.25">
      <c r="B44" s="6" t="s">
        <v>10</v>
      </c>
      <c r="C44" s="14">
        <f t="shared" ref="C44:J44" si="27">IF(C20=0,"-",IF(K20=0,"-",(K20-C20)/C20))</f>
        <v>-0.14285714285714285</v>
      </c>
      <c r="D44" s="14">
        <f t="shared" si="27"/>
        <v>-7.1428571428571425E-2</v>
      </c>
      <c r="E44" s="14">
        <f t="shared" si="27"/>
        <v>-0.33333333333333331</v>
      </c>
      <c r="F44" s="14">
        <f t="shared" si="27"/>
        <v>-0.125</v>
      </c>
      <c r="G44" s="14">
        <f t="shared" si="27"/>
        <v>0.33333333333333331</v>
      </c>
      <c r="H44" s="14">
        <f t="shared" si="27"/>
        <v>0</v>
      </c>
      <c r="I44" s="14" t="str">
        <f t="shared" si="27"/>
        <v>-</v>
      </c>
      <c r="J44" s="14" t="str">
        <f t="shared" si="27"/>
        <v>-</v>
      </c>
      <c r="K44" s="14">
        <f t="shared" ref="K44:N44" si="28">IF(S20=0,"-",IF(W20=0,"-",(W20-S20)/S20))</f>
        <v>-9.6774193548387094E-2</v>
      </c>
      <c r="L44" s="14">
        <f t="shared" si="28"/>
        <v>-5.8823529411764705E-2</v>
      </c>
      <c r="M44" s="14">
        <f t="shared" si="28"/>
        <v>-0.33333333333333331</v>
      </c>
      <c r="N44" s="14">
        <f t="shared" si="28"/>
        <v>0</v>
      </c>
    </row>
    <row r="45" spans="2:14" ht="20.100000000000001" customHeight="1" thickBot="1" x14ac:dyDescent="0.25">
      <c r="B45" s="6" t="s">
        <v>11</v>
      </c>
      <c r="C45" s="14">
        <f t="shared" ref="C45:J45" si="29">IF(C21=0,"-",IF(K21=0,"-",(K21-C21)/C21))</f>
        <v>0.69230769230769229</v>
      </c>
      <c r="D45" s="14">
        <f t="shared" si="29"/>
        <v>0.41666666666666669</v>
      </c>
      <c r="E45" s="14" t="str">
        <f t="shared" si="29"/>
        <v>-</v>
      </c>
      <c r="F45" s="14">
        <f t="shared" si="29"/>
        <v>1</v>
      </c>
      <c r="G45" s="14">
        <f t="shared" si="29"/>
        <v>1</v>
      </c>
      <c r="H45" s="14">
        <f t="shared" si="29"/>
        <v>0.5</v>
      </c>
      <c r="I45" s="14" t="str">
        <f t="shared" si="29"/>
        <v>-</v>
      </c>
      <c r="J45" s="14" t="str">
        <f t="shared" si="29"/>
        <v>-</v>
      </c>
      <c r="K45" s="14">
        <f t="shared" ref="K45:N45" si="30">IF(S21=0,"-",IF(W21=0,"-",(W21-S21)/S21))</f>
        <v>0.73333333333333328</v>
      </c>
      <c r="L45" s="14">
        <f t="shared" si="30"/>
        <v>0.42857142857142855</v>
      </c>
      <c r="M45" s="14" t="str">
        <f t="shared" si="30"/>
        <v>-</v>
      </c>
      <c r="N45" s="14">
        <f t="shared" si="30"/>
        <v>1</v>
      </c>
    </row>
    <row r="46" spans="2:14" ht="20.100000000000001" customHeight="1" thickBot="1" x14ac:dyDescent="0.25">
      <c r="B46" s="6" t="s">
        <v>12</v>
      </c>
      <c r="C46" s="14">
        <f t="shared" ref="C46:J46" si="31">IF(C22=0,"-",IF(K22=0,"-",(K22-C22)/C22))</f>
        <v>-0.8</v>
      </c>
      <c r="D46" s="14">
        <f t="shared" si="31"/>
        <v>-0.75</v>
      </c>
      <c r="E46" s="14" t="str">
        <f t="shared" si="31"/>
        <v>-</v>
      </c>
      <c r="F46" s="14" t="str">
        <f t="shared" si="31"/>
        <v>-</v>
      </c>
      <c r="G46" s="14" t="str">
        <f t="shared" si="31"/>
        <v>-</v>
      </c>
      <c r="H46" s="14" t="str">
        <f t="shared" si="31"/>
        <v>-</v>
      </c>
      <c r="I46" s="14" t="str">
        <f t="shared" si="31"/>
        <v>-</v>
      </c>
      <c r="J46" s="14" t="str">
        <f t="shared" si="31"/>
        <v>-</v>
      </c>
      <c r="K46" s="14">
        <f t="shared" ref="K46:N46" si="32">IF(S22=0,"-",IF(W22=0,"-",(W22-S22)/S22))</f>
        <v>-0.8</v>
      </c>
      <c r="L46" s="14">
        <f t="shared" si="32"/>
        <v>-0.75</v>
      </c>
      <c r="M46" s="14" t="str">
        <f t="shared" si="32"/>
        <v>-</v>
      </c>
      <c r="N46" s="14" t="str">
        <f t="shared" si="32"/>
        <v>-</v>
      </c>
    </row>
    <row r="47" spans="2:14" ht="20.100000000000001" customHeight="1" thickBot="1" x14ac:dyDescent="0.25">
      <c r="B47" s="6" t="s">
        <v>13</v>
      </c>
      <c r="C47" s="14">
        <f t="shared" ref="C47:J47" si="33">IF(C23=0,"-",IF(K23=0,"-",(K23-C23)/C23))</f>
        <v>2.5</v>
      </c>
      <c r="D47" s="14">
        <f t="shared" si="33"/>
        <v>2</v>
      </c>
      <c r="E47" s="14" t="str">
        <f t="shared" si="33"/>
        <v>-</v>
      </c>
      <c r="F47" s="14" t="str">
        <f t="shared" si="33"/>
        <v>-</v>
      </c>
      <c r="G47" s="14">
        <f t="shared" si="33"/>
        <v>-0.5</v>
      </c>
      <c r="H47" s="14">
        <f t="shared" si="33"/>
        <v>0</v>
      </c>
      <c r="I47" s="14" t="str">
        <f t="shared" si="33"/>
        <v>-</v>
      </c>
      <c r="J47" s="14" t="str">
        <f t="shared" si="33"/>
        <v>-</v>
      </c>
      <c r="K47" s="14">
        <f t="shared" ref="K47:N47" si="34">IF(S23=0,"-",IF(W23=0,"-",(W23-S23)/S23))</f>
        <v>1</v>
      </c>
      <c r="L47" s="14">
        <f t="shared" si="34"/>
        <v>1.3333333333333333</v>
      </c>
      <c r="M47" s="14" t="str">
        <f t="shared" si="34"/>
        <v>-</v>
      </c>
      <c r="N47" s="14" t="str">
        <f t="shared" si="34"/>
        <v>-</v>
      </c>
    </row>
    <row r="48" spans="2:14" ht="20.100000000000001" customHeight="1" thickBot="1" x14ac:dyDescent="0.25">
      <c r="B48" s="6" t="s">
        <v>14</v>
      </c>
      <c r="C48" s="14">
        <f t="shared" ref="C48:J48" si="35">IF(C24=0,"-",IF(K24=0,"-",(K24-C24)/C24))</f>
        <v>0.72727272727272729</v>
      </c>
      <c r="D48" s="14">
        <f t="shared" si="35"/>
        <v>0.5714285714285714</v>
      </c>
      <c r="E48" s="14">
        <f t="shared" si="35"/>
        <v>4</v>
      </c>
      <c r="F48" s="14">
        <f t="shared" si="35"/>
        <v>0</v>
      </c>
      <c r="G48" s="14">
        <f t="shared" si="35"/>
        <v>0</v>
      </c>
      <c r="H48" s="14">
        <f t="shared" si="35"/>
        <v>0.5</v>
      </c>
      <c r="I48" s="14" t="str">
        <f t="shared" si="35"/>
        <v>-</v>
      </c>
      <c r="J48" s="14" t="str">
        <f t="shared" si="35"/>
        <v>-</v>
      </c>
      <c r="K48" s="14">
        <f t="shared" ref="K48:N48" si="36">IF(S24=0,"-",IF(W24=0,"-",(W24-S24)/S24))</f>
        <v>0.47058823529411764</v>
      </c>
      <c r="L48" s="14">
        <f t="shared" si="36"/>
        <v>0.54545454545454541</v>
      </c>
      <c r="M48" s="14">
        <f t="shared" si="36"/>
        <v>0.66666666666666663</v>
      </c>
      <c r="N48" s="14">
        <f t="shared" si="36"/>
        <v>0</v>
      </c>
    </row>
    <row r="49" spans="2:14" ht="20.100000000000001" customHeight="1" thickBot="1" x14ac:dyDescent="0.25">
      <c r="B49" s="6" t="s">
        <v>15</v>
      </c>
      <c r="C49" s="14">
        <f t="shared" ref="C49:J49" si="37">IF(C25=0,"-",IF(K25=0,"-",(K25-C25)/C25))</f>
        <v>-0.42857142857142855</v>
      </c>
      <c r="D49" s="14">
        <f t="shared" si="37"/>
        <v>-0.42857142857142855</v>
      </c>
      <c r="E49" s="14" t="str">
        <f t="shared" si="37"/>
        <v>-</v>
      </c>
      <c r="F49" s="14" t="str">
        <f t="shared" si="37"/>
        <v>-</v>
      </c>
      <c r="G49" s="14" t="str">
        <f t="shared" si="37"/>
        <v>-</v>
      </c>
      <c r="H49" s="14" t="str">
        <f t="shared" si="37"/>
        <v>-</v>
      </c>
      <c r="I49" s="14" t="str">
        <f t="shared" si="37"/>
        <v>-</v>
      </c>
      <c r="J49" s="14" t="str">
        <f t="shared" si="37"/>
        <v>-</v>
      </c>
      <c r="K49" s="14">
        <f t="shared" ref="K49:N49" si="38">IF(S25=0,"-",IF(W25=0,"-",(W25-S25)/S25))</f>
        <v>-0.5</v>
      </c>
      <c r="L49" s="14">
        <f t="shared" si="38"/>
        <v>-0.5</v>
      </c>
      <c r="M49" s="14" t="str">
        <f t="shared" si="38"/>
        <v>-</v>
      </c>
      <c r="N49" s="14" t="str">
        <f t="shared" si="38"/>
        <v>-</v>
      </c>
    </row>
    <row r="50" spans="2:14" ht="20.100000000000001" customHeight="1" thickBot="1" x14ac:dyDescent="0.25">
      <c r="B50" s="6" t="s">
        <v>16</v>
      </c>
      <c r="C50" s="14">
        <f t="shared" ref="C50:J50" si="39">IF(C26=0,"-",IF(K26=0,"-",(K26-C26)/C26))</f>
        <v>4</v>
      </c>
      <c r="D50" s="14">
        <f t="shared" si="39"/>
        <v>3</v>
      </c>
      <c r="E50" s="14" t="str">
        <f t="shared" si="39"/>
        <v>-</v>
      </c>
      <c r="F50" s="14" t="str">
        <f t="shared" si="39"/>
        <v>-</v>
      </c>
      <c r="G50" s="14">
        <f t="shared" si="39"/>
        <v>0</v>
      </c>
      <c r="H50" s="14" t="str">
        <f t="shared" si="39"/>
        <v>-</v>
      </c>
      <c r="I50" s="14" t="str">
        <f t="shared" si="39"/>
        <v>-</v>
      </c>
      <c r="J50" s="14" t="str">
        <f t="shared" si="39"/>
        <v>-</v>
      </c>
      <c r="K50" s="14">
        <f t="shared" ref="K50:N50" si="40">IF(S26=0,"-",IF(W26=0,"-",(W26-S26)/S26))</f>
        <v>2</v>
      </c>
      <c r="L50" s="14">
        <f t="shared" si="40"/>
        <v>1</v>
      </c>
      <c r="M50" s="14" t="str">
        <f t="shared" si="40"/>
        <v>-</v>
      </c>
      <c r="N50" s="14" t="str">
        <f t="shared" si="40"/>
        <v>-</v>
      </c>
    </row>
    <row r="51" spans="2:14" ht="20.100000000000001" customHeight="1" thickBot="1" x14ac:dyDescent="0.25">
      <c r="B51" s="7" t="s">
        <v>17</v>
      </c>
      <c r="C51" s="14">
        <f t="shared" ref="C51:J51" si="41">IF(C27=0,"-",IF(K27=0,"-",(K27-C27)/C27))</f>
        <v>-0.54545454545454541</v>
      </c>
      <c r="D51" s="14">
        <f t="shared" si="41"/>
        <v>-0.55555555555555558</v>
      </c>
      <c r="E51" s="14">
        <f t="shared" si="41"/>
        <v>-0.5</v>
      </c>
      <c r="F51" s="14" t="str">
        <f t="shared" si="41"/>
        <v>-</v>
      </c>
      <c r="G51" s="14" t="str">
        <f t="shared" si="41"/>
        <v>-</v>
      </c>
      <c r="H51" s="14" t="str">
        <f t="shared" si="41"/>
        <v>-</v>
      </c>
      <c r="I51" s="14" t="str">
        <f t="shared" si="41"/>
        <v>-</v>
      </c>
      <c r="J51" s="14" t="str">
        <f t="shared" si="41"/>
        <v>-</v>
      </c>
      <c r="K51" s="14">
        <f t="shared" ref="K51:N51" si="42">IF(S27=0,"-",IF(W27=0,"-",(W27-S27)/S27))</f>
        <v>-0.36363636363636365</v>
      </c>
      <c r="L51" s="14">
        <f t="shared" si="42"/>
        <v>-0.33333333333333331</v>
      </c>
      <c r="M51" s="14">
        <f t="shared" si="42"/>
        <v>-0.5</v>
      </c>
      <c r="N51" s="14" t="str">
        <f t="shared" si="42"/>
        <v>-</v>
      </c>
    </row>
    <row r="52" spans="2:14" ht="20.100000000000001" customHeight="1" thickBot="1" x14ac:dyDescent="0.25">
      <c r="B52" s="8" t="s">
        <v>18</v>
      </c>
      <c r="C52" s="14" t="str">
        <f t="shared" ref="C52:J52" si="43">IF(C28=0,"-",IF(K28=0,"-",(K28-C28)/C28))</f>
        <v>-</v>
      </c>
      <c r="D52" s="14" t="str">
        <f t="shared" si="43"/>
        <v>-</v>
      </c>
      <c r="E52" s="14" t="str">
        <f t="shared" si="43"/>
        <v>-</v>
      </c>
      <c r="F52" s="14" t="str">
        <f t="shared" si="43"/>
        <v>-</v>
      </c>
      <c r="G52" s="14" t="str">
        <f t="shared" si="43"/>
        <v>-</v>
      </c>
      <c r="H52" s="14" t="str">
        <f t="shared" si="43"/>
        <v>-</v>
      </c>
      <c r="I52" s="14" t="str">
        <f t="shared" si="43"/>
        <v>-</v>
      </c>
      <c r="J52" s="14" t="str">
        <f t="shared" si="43"/>
        <v>-</v>
      </c>
      <c r="K52" s="14" t="str">
        <f t="shared" ref="K52:N52" si="44">IF(S28=0,"-",IF(W28=0,"-",(W28-S28)/S28))</f>
        <v>-</v>
      </c>
      <c r="L52" s="14" t="str">
        <f t="shared" si="44"/>
        <v>-</v>
      </c>
      <c r="M52" s="14" t="str">
        <f t="shared" si="44"/>
        <v>-</v>
      </c>
      <c r="N52" s="14" t="str">
        <f t="shared" si="44"/>
        <v>-</v>
      </c>
    </row>
    <row r="53" spans="2:14" ht="20.100000000000001" customHeight="1" thickBot="1" x14ac:dyDescent="0.25">
      <c r="B53" s="9" t="s">
        <v>33</v>
      </c>
      <c r="C53" s="15">
        <f t="shared" ref="C53:J53" si="45">IF(C29=0,"-",IF(K29=0,"-",(K29-C29)/C29))</f>
        <v>0.16346153846153846</v>
      </c>
      <c r="D53" s="15">
        <f t="shared" si="45"/>
        <v>8.2191780821917804E-2</v>
      </c>
      <c r="E53" s="15">
        <f t="shared" si="45"/>
        <v>0.5</v>
      </c>
      <c r="F53" s="15">
        <f t="shared" si="45"/>
        <v>0.2</v>
      </c>
      <c r="G53" s="15">
        <f t="shared" si="45"/>
        <v>0.65</v>
      </c>
      <c r="H53" s="15">
        <f t="shared" si="45"/>
        <v>0.6470588235294118</v>
      </c>
      <c r="I53" s="15">
        <f t="shared" si="45"/>
        <v>1</v>
      </c>
      <c r="J53" s="15">
        <f t="shared" si="45"/>
        <v>0</v>
      </c>
      <c r="K53" s="15">
        <f t="shared" ref="K53:N53" si="46">IF(S29=0,"-",IF(W29=0,"-",(W29-S29)/S29))</f>
        <v>0.24193548387096775</v>
      </c>
      <c r="L53" s="15">
        <f t="shared" si="46"/>
        <v>0.18888888888888888</v>
      </c>
      <c r="M53" s="15">
        <f t="shared" si="46"/>
        <v>0.55555555555555558</v>
      </c>
      <c r="N53" s="15">
        <f t="shared" si="46"/>
        <v>0.1875</v>
      </c>
    </row>
    <row r="54" spans="2:14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</sheetData>
  <mergeCells count="16">
    <mergeCell ref="B9:B11"/>
    <mergeCell ref="O10:R10"/>
    <mergeCell ref="C33:F33"/>
    <mergeCell ref="C34:F34"/>
    <mergeCell ref="G33:J33"/>
    <mergeCell ref="G34:J34"/>
    <mergeCell ref="K33:N33"/>
    <mergeCell ref="K34:N34"/>
    <mergeCell ref="S9:V9"/>
    <mergeCell ref="W9:Z9"/>
    <mergeCell ref="S10:Z10"/>
    <mergeCell ref="C10:F10"/>
    <mergeCell ref="G10:J10"/>
    <mergeCell ref="C9:J9"/>
    <mergeCell ref="K9:R9"/>
    <mergeCell ref="K10:N10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1" t="s">
        <v>119</v>
      </c>
      <c r="D8" s="51"/>
      <c r="E8" s="51"/>
      <c r="F8" s="51"/>
      <c r="G8" s="32"/>
      <c r="H8" s="50" t="s">
        <v>120</v>
      </c>
      <c r="I8" s="51"/>
      <c r="J8" s="51"/>
      <c r="K8" s="51"/>
      <c r="L8" s="32"/>
      <c r="M8" s="50" t="s">
        <v>122</v>
      </c>
      <c r="N8" s="51"/>
      <c r="O8" s="51"/>
      <c r="P8" s="51"/>
      <c r="Q8" s="32"/>
    </row>
    <row r="9" spans="2:17" ht="44.25" customHeight="1" thickBot="1" x14ac:dyDescent="0.25">
      <c r="C9" s="42" t="s">
        <v>85</v>
      </c>
      <c r="D9" s="42"/>
      <c r="E9" s="42"/>
      <c r="F9" s="42"/>
      <c r="G9" s="43"/>
      <c r="H9" s="42" t="s">
        <v>85</v>
      </c>
      <c r="I9" s="42"/>
      <c r="J9" s="42"/>
      <c r="K9" s="42"/>
      <c r="L9" s="43"/>
      <c r="M9" s="42" t="s">
        <v>85</v>
      </c>
      <c r="N9" s="42"/>
      <c r="O9" s="42"/>
      <c r="P9" s="42"/>
      <c r="Q9" s="43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19</v>
      </c>
      <c r="D11" s="23">
        <v>10</v>
      </c>
      <c r="E11" s="23">
        <v>6</v>
      </c>
      <c r="F11" s="23">
        <v>2</v>
      </c>
      <c r="G11" s="23">
        <v>1</v>
      </c>
      <c r="H11" s="23">
        <v>26</v>
      </c>
      <c r="I11" s="23">
        <v>11</v>
      </c>
      <c r="J11" s="23">
        <v>7</v>
      </c>
      <c r="K11" s="23">
        <v>7</v>
      </c>
      <c r="L11" s="23">
        <v>1</v>
      </c>
      <c r="M11" s="14">
        <f>IF(C11=0,"-",IF(H11=0,"-",(H11-C11)/C11))</f>
        <v>0.36842105263157893</v>
      </c>
      <c r="N11" s="14">
        <f t="shared" ref="N11:Q28" si="0">IF(D11=0,"-",IF(I11=0,"-",(I11-D11)/D11))</f>
        <v>0.1</v>
      </c>
      <c r="O11" s="14">
        <f t="shared" si="0"/>
        <v>0.16666666666666666</v>
      </c>
      <c r="P11" s="14">
        <f t="shared" si="0"/>
        <v>2.5</v>
      </c>
      <c r="Q11" s="14">
        <f t="shared" si="0"/>
        <v>0</v>
      </c>
    </row>
    <row r="12" spans="2:17" ht="20.100000000000001" customHeight="1" thickBot="1" x14ac:dyDescent="0.25">
      <c r="B12" s="6" t="s">
        <v>3</v>
      </c>
      <c r="C12" s="23">
        <v>2</v>
      </c>
      <c r="D12" s="23">
        <v>0</v>
      </c>
      <c r="E12" s="23">
        <v>1</v>
      </c>
      <c r="F12" s="23">
        <v>0</v>
      </c>
      <c r="G12" s="23">
        <v>1</v>
      </c>
      <c r="H12" s="23">
        <v>1</v>
      </c>
      <c r="I12" s="23">
        <v>1</v>
      </c>
      <c r="J12" s="23">
        <v>0</v>
      </c>
      <c r="K12" s="23">
        <v>0</v>
      </c>
      <c r="L12" s="23">
        <v>0</v>
      </c>
      <c r="M12" s="14">
        <f t="shared" ref="M12:M28" si="1">IF(C12=0,"-",IF(H12=0,"-",(H12-C12)/C12))</f>
        <v>-0.5</v>
      </c>
      <c r="N12" s="14" t="str">
        <f t="shared" si="0"/>
        <v>-</v>
      </c>
      <c r="O12" s="14" t="str">
        <f t="shared" si="0"/>
        <v>-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4</v>
      </c>
      <c r="D13" s="23">
        <v>1</v>
      </c>
      <c r="E13" s="23">
        <v>2</v>
      </c>
      <c r="F13" s="23">
        <v>0</v>
      </c>
      <c r="G13" s="23">
        <v>1</v>
      </c>
      <c r="H13" s="23">
        <v>2</v>
      </c>
      <c r="I13" s="23">
        <v>1</v>
      </c>
      <c r="J13" s="23">
        <v>0</v>
      </c>
      <c r="K13" s="23">
        <v>1</v>
      </c>
      <c r="L13" s="23">
        <v>0</v>
      </c>
      <c r="M13" s="14">
        <f t="shared" si="1"/>
        <v>-0.5</v>
      </c>
      <c r="N13" s="14">
        <f t="shared" si="0"/>
        <v>0</v>
      </c>
      <c r="O13" s="14" t="str">
        <f t="shared" si="0"/>
        <v>-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14" t="str">
        <f t="shared" si="1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2</v>
      </c>
      <c r="D15" s="23">
        <v>2</v>
      </c>
      <c r="E15" s="23">
        <v>0</v>
      </c>
      <c r="F15" s="23">
        <v>0</v>
      </c>
      <c r="G15" s="23">
        <v>0</v>
      </c>
      <c r="H15" s="23">
        <v>5</v>
      </c>
      <c r="I15" s="23">
        <v>1</v>
      </c>
      <c r="J15" s="23">
        <v>3</v>
      </c>
      <c r="K15" s="23">
        <v>0</v>
      </c>
      <c r="L15" s="23">
        <v>1</v>
      </c>
      <c r="M15" s="14">
        <f t="shared" si="1"/>
        <v>1.5</v>
      </c>
      <c r="N15" s="14">
        <f t="shared" si="0"/>
        <v>-0.5</v>
      </c>
      <c r="O15" s="14" t="str">
        <f t="shared" si="0"/>
        <v>-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1</v>
      </c>
      <c r="I16" s="23">
        <v>1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3</v>
      </c>
      <c r="D17" s="23">
        <v>2</v>
      </c>
      <c r="E17" s="23">
        <v>1</v>
      </c>
      <c r="F17" s="23">
        <v>0</v>
      </c>
      <c r="G17" s="23">
        <v>0</v>
      </c>
      <c r="H17" s="23">
        <v>11</v>
      </c>
      <c r="I17" s="23">
        <v>6</v>
      </c>
      <c r="J17" s="23">
        <v>1</v>
      </c>
      <c r="K17" s="23">
        <v>3</v>
      </c>
      <c r="L17" s="23">
        <v>1</v>
      </c>
      <c r="M17" s="14">
        <f t="shared" si="1"/>
        <v>2.6666666666666665</v>
      </c>
      <c r="N17" s="14">
        <f t="shared" si="0"/>
        <v>2</v>
      </c>
      <c r="O17" s="14">
        <f t="shared" si="0"/>
        <v>0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1</v>
      </c>
      <c r="D18" s="23">
        <v>1</v>
      </c>
      <c r="E18" s="23">
        <v>0</v>
      </c>
      <c r="F18" s="23">
        <v>0</v>
      </c>
      <c r="G18" s="23">
        <v>0</v>
      </c>
      <c r="H18" s="23">
        <v>3</v>
      </c>
      <c r="I18" s="23">
        <v>2</v>
      </c>
      <c r="J18" s="23">
        <v>0</v>
      </c>
      <c r="K18" s="23">
        <v>1</v>
      </c>
      <c r="L18" s="23">
        <v>0</v>
      </c>
      <c r="M18" s="14">
        <f t="shared" si="1"/>
        <v>2</v>
      </c>
      <c r="N18" s="14">
        <f t="shared" si="0"/>
        <v>1</v>
      </c>
      <c r="O18" s="14" t="str">
        <f t="shared" si="0"/>
        <v>-</v>
      </c>
      <c r="P18" s="14" t="str">
        <f t="shared" si="0"/>
        <v>-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31</v>
      </c>
      <c r="D19" s="23">
        <v>21</v>
      </c>
      <c r="E19" s="23">
        <v>7</v>
      </c>
      <c r="F19" s="23">
        <v>1</v>
      </c>
      <c r="G19" s="23">
        <v>2</v>
      </c>
      <c r="H19" s="23">
        <v>28</v>
      </c>
      <c r="I19" s="23">
        <v>15</v>
      </c>
      <c r="J19" s="23">
        <v>9</v>
      </c>
      <c r="K19" s="23">
        <v>2</v>
      </c>
      <c r="L19" s="23">
        <v>2</v>
      </c>
      <c r="M19" s="14">
        <f t="shared" si="1"/>
        <v>-9.6774193548387094E-2</v>
      </c>
      <c r="N19" s="14">
        <f t="shared" si="0"/>
        <v>-0.2857142857142857</v>
      </c>
      <c r="O19" s="14">
        <f t="shared" si="0"/>
        <v>0.2857142857142857</v>
      </c>
      <c r="P19" s="14">
        <f t="shared" si="0"/>
        <v>1</v>
      </c>
      <c r="Q19" s="14">
        <f t="shared" si="0"/>
        <v>0</v>
      </c>
    </row>
    <row r="20" spans="2:17" ht="20.100000000000001" customHeight="1" thickBot="1" x14ac:dyDescent="0.25">
      <c r="B20" s="6" t="s">
        <v>11</v>
      </c>
      <c r="C20" s="23">
        <v>13</v>
      </c>
      <c r="D20" s="23">
        <v>8</v>
      </c>
      <c r="E20" s="23">
        <v>3</v>
      </c>
      <c r="F20" s="23">
        <v>2</v>
      </c>
      <c r="G20" s="23">
        <v>0</v>
      </c>
      <c r="H20" s="23">
        <v>26</v>
      </c>
      <c r="I20" s="23">
        <v>16</v>
      </c>
      <c r="J20" s="23">
        <v>6</v>
      </c>
      <c r="K20" s="23">
        <v>4</v>
      </c>
      <c r="L20" s="23">
        <v>0</v>
      </c>
      <c r="M20" s="14">
        <f t="shared" si="1"/>
        <v>1</v>
      </c>
      <c r="N20" s="14">
        <f t="shared" si="0"/>
        <v>1</v>
      </c>
      <c r="O20" s="14">
        <f t="shared" si="0"/>
        <v>1</v>
      </c>
      <c r="P20" s="14">
        <f t="shared" si="0"/>
        <v>1</v>
      </c>
      <c r="Q20" s="14" t="str">
        <f t="shared" si="0"/>
        <v>-</v>
      </c>
    </row>
    <row r="21" spans="2:17" ht="20.100000000000001" customHeight="1" thickBot="1" x14ac:dyDescent="0.25">
      <c r="B21" s="6" t="s">
        <v>12</v>
      </c>
      <c r="C21" s="23">
        <v>5</v>
      </c>
      <c r="D21" s="23">
        <v>5</v>
      </c>
      <c r="E21" s="23">
        <v>0</v>
      </c>
      <c r="F21" s="23">
        <v>0</v>
      </c>
      <c r="G21" s="23">
        <v>0</v>
      </c>
      <c r="H21" s="23">
        <v>1</v>
      </c>
      <c r="I21" s="23">
        <v>1</v>
      </c>
      <c r="J21" s="23">
        <v>0</v>
      </c>
      <c r="K21" s="23">
        <v>0</v>
      </c>
      <c r="L21" s="23">
        <v>0</v>
      </c>
      <c r="M21" s="14">
        <f t="shared" si="1"/>
        <v>-0.8</v>
      </c>
      <c r="N21" s="14">
        <f t="shared" si="0"/>
        <v>-0.8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4</v>
      </c>
      <c r="D22" s="23">
        <v>2</v>
      </c>
      <c r="E22" s="23">
        <v>0</v>
      </c>
      <c r="F22" s="23">
        <v>1</v>
      </c>
      <c r="G22" s="23">
        <v>1</v>
      </c>
      <c r="H22" s="23">
        <v>8</v>
      </c>
      <c r="I22" s="23">
        <v>6</v>
      </c>
      <c r="J22" s="23">
        <v>1</v>
      </c>
      <c r="K22" s="23">
        <v>1</v>
      </c>
      <c r="L22" s="23">
        <v>0</v>
      </c>
      <c r="M22" s="14">
        <f t="shared" si="1"/>
        <v>1</v>
      </c>
      <c r="N22" s="14">
        <f t="shared" si="0"/>
        <v>2</v>
      </c>
      <c r="O22" s="14" t="str">
        <f t="shared" si="0"/>
        <v>-</v>
      </c>
      <c r="P22" s="14">
        <f t="shared" si="0"/>
        <v>0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17</v>
      </c>
      <c r="D23" s="23">
        <v>5</v>
      </c>
      <c r="E23" s="23">
        <v>6</v>
      </c>
      <c r="F23" s="23">
        <v>4</v>
      </c>
      <c r="G23" s="23">
        <v>2</v>
      </c>
      <c r="H23" s="23">
        <v>25</v>
      </c>
      <c r="I23" s="23">
        <v>11</v>
      </c>
      <c r="J23" s="23">
        <v>8</v>
      </c>
      <c r="K23" s="23">
        <v>1</v>
      </c>
      <c r="L23" s="23">
        <v>5</v>
      </c>
      <c r="M23" s="14">
        <f t="shared" si="1"/>
        <v>0.47058823529411764</v>
      </c>
      <c r="N23" s="14">
        <f t="shared" si="0"/>
        <v>1.2</v>
      </c>
      <c r="O23" s="14">
        <f t="shared" si="0"/>
        <v>0.33333333333333331</v>
      </c>
      <c r="P23" s="14">
        <f t="shared" si="0"/>
        <v>-0.75</v>
      </c>
      <c r="Q23" s="14">
        <f t="shared" si="0"/>
        <v>1.5</v>
      </c>
    </row>
    <row r="24" spans="2:17" ht="20.100000000000001" customHeight="1" thickBot="1" x14ac:dyDescent="0.25">
      <c r="B24" s="6" t="s">
        <v>15</v>
      </c>
      <c r="C24" s="23">
        <v>8</v>
      </c>
      <c r="D24" s="23">
        <v>5</v>
      </c>
      <c r="E24" s="23">
        <v>2</v>
      </c>
      <c r="F24" s="23">
        <v>1</v>
      </c>
      <c r="G24" s="23">
        <v>0</v>
      </c>
      <c r="H24" s="23">
        <v>4</v>
      </c>
      <c r="I24" s="23">
        <v>2</v>
      </c>
      <c r="J24" s="23">
        <v>2</v>
      </c>
      <c r="K24" s="23">
        <v>0</v>
      </c>
      <c r="L24" s="23">
        <v>0</v>
      </c>
      <c r="M24" s="14">
        <f t="shared" si="1"/>
        <v>-0.5</v>
      </c>
      <c r="N24" s="14">
        <f t="shared" si="0"/>
        <v>-0.6</v>
      </c>
      <c r="O24" s="14">
        <f t="shared" si="0"/>
        <v>0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2</v>
      </c>
      <c r="D25" s="23">
        <v>0</v>
      </c>
      <c r="E25" s="23">
        <v>1</v>
      </c>
      <c r="F25" s="23">
        <v>0</v>
      </c>
      <c r="G25" s="23">
        <v>1</v>
      </c>
      <c r="H25" s="23">
        <v>6</v>
      </c>
      <c r="I25" s="23">
        <v>3</v>
      </c>
      <c r="J25" s="23">
        <v>2</v>
      </c>
      <c r="K25" s="23">
        <v>1</v>
      </c>
      <c r="L25" s="23">
        <v>0</v>
      </c>
      <c r="M25" s="14">
        <f t="shared" si="1"/>
        <v>2</v>
      </c>
      <c r="N25" s="14" t="str">
        <f t="shared" si="0"/>
        <v>-</v>
      </c>
      <c r="O25" s="14">
        <f t="shared" si="0"/>
        <v>1</v>
      </c>
      <c r="P25" s="14" t="str">
        <f t="shared" si="0"/>
        <v>-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11</v>
      </c>
      <c r="D26" s="23">
        <v>4</v>
      </c>
      <c r="E26" s="23">
        <v>7</v>
      </c>
      <c r="F26" s="23">
        <v>0</v>
      </c>
      <c r="G26" s="23">
        <v>0</v>
      </c>
      <c r="H26" s="23">
        <v>7</v>
      </c>
      <c r="I26" s="23">
        <v>4</v>
      </c>
      <c r="J26" s="23">
        <v>1</v>
      </c>
      <c r="K26" s="23">
        <v>1</v>
      </c>
      <c r="L26" s="23">
        <v>1</v>
      </c>
      <c r="M26" s="14">
        <f t="shared" si="1"/>
        <v>-0.36363636363636365</v>
      </c>
      <c r="N26" s="14">
        <f t="shared" si="0"/>
        <v>0</v>
      </c>
      <c r="O26" s="14">
        <f t="shared" si="0"/>
        <v>-0.8571428571428571</v>
      </c>
      <c r="P26" s="14" t="str">
        <f t="shared" si="0"/>
        <v>-</v>
      </c>
      <c r="Q26" s="14" t="str">
        <f t="shared" si="0"/>
        <v>-</v>
      </c>
    </row>
    <row r="27" spans="2:17" ht="20.100000000000001" customHeight="1" thickBot="1" x14ac:dyDescent="0.25">
      <c r="B27" s="8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122</v>
      </c>
      <c r="D28" s="12">
        <f t="shared" ref="D28:L28" si="2">SUM(D11:D27)</f>
        <v>66</v>
      </c>
      <c r="E28" s="12">
        <f t="shared" si="2"/>
        <v>36</v>
      </c>
      <c r="F28" s="12">
        <f t="shared" si="2"/>
        <v>11</v>
      </c>
      <c r="G28" s="12">
        <f t="shared" si="2"/>
        <v>9</v>
      </c>
      <c r="H28" s="12">
        <f t="shared" si="2"/>
        <v>154</v>
      </c>
      <c r="I28" s="12">
        <f t="shared" si="2"/>
        <v>81</v>
      </c>
      <c r="J28" s="12">
        <f t="shared" si="2"/>
        <v>40</v>
      </c>
      <c r="K28" s="12">
        <f t="shared" si="2"/>
        <v>22</v>
      </c>
      <c r="L28" s="12">
        <f t="shared" si="2"/>
        <v>11</v>
      </c>
      <c r="M28" s="15">
        <f t="shared" si="1"/>
        <v>0.26229508196721313</v>
      </c>
      <c r="N28" s="15">
        <f t="shared" si="0"/>
        <v>0.22727272727272727</v>
      </c>
      <c r="O28" s="15">
        <f t="shared" si="0"/>
        <v>0.1111111111111111</v>
      </c>
      <c r="P28" s="15">
        <f t="shared" si="0"/>
        <v>1</v>
      </c>
      <c r="Q28" s="15">
        <f t="shared" si="0"/>
        <v>0.22222222222222221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2" spans="2:17" ht="44.25" customHeight="1" thickBot="1" x14ac:dyDescent="0.25">
      <c r="C32" s="51" t="s">
        <v>119</v>
      </c>
      <c r="D32" s="51"/>
      <c r="E32" s="51"/>
      <c r="F32" s="51"/>
      <c r="G32" s="32"/>
      <c r="H32" s="50" t="s">
        <v>120</v>
      </c>
      <c r="I32" s="51"/>
      <c r="J32" s="51"/>
      <c r="K32" s="51"/>
      <c r="L32" s="32"/>
      <c r="M32" s="50" t="s">
        <v>122</v>
      </c>
      <c r="N32" s="51"/>
      <c r="O32" s="51"/>
      <c r="P32" s="51"/>
      <c r="Q32" s="32"/>
    </row>
    <row r="33" spans="2:17" ht="44.25" customHeight="1" thickBot="1" x14ac:dyDescent="0.25">
      <c r="C33" s="42" t="s">
        <v>86</v>
      </c>
      <c r="D33" s="42"/>
      <c r="E33" s="42"/>
      <c r="F33" s="42"/>
      <c r="G33" s="43"/>
      <c r="H33" s="42" t="s">
        <v>86</v>
      </c>
      <c r="I33" s="42"/>
      <c r="J33" s="42"/>
      <c r="K33" s="42"/>
      <c r="L33" s="43"/>
      <c r="M33" s="42" t="s">
        <v>86</v>
      </c>
      <c r="N33" s="42"/>
      <c r="O33" s="42"/>
      <c r="P33" s="42"/>
      <c r="Q33" s="43"/>
    </row>
    <row r="34" spans="2:17" ht="44.25" customHeight="1" thickBot="1" x14ac:dyDescent="0.25">
      <c r="C34" s="10" t="s">
        <v>33</v>
      </c>
      <c r="D34" s="10" t="s">
        <v>87</v>
      </c>
      <c r="E34" s="10" t="s">
        <v>89</v>
      </c>
      <c r="F34" s="10" t="s">
        <v>88</v>
      </c>
      <c r="G34" s="10" t="s">
        <v>90</v>
      </c>
      <c r="H34" s="10" t="s">
        <v>33</v>
      </c>
      <c r="I34" s="10" t="s">
        <v>87</v>
      </c>
      <c r="J34" s="10" t="s">
        <v>89</v>
      </c>
      <c r="K34" s="10" t="s">
        <v>88</v>
      </c>
      <c r="L34" s="10" t="s">
        <v>90</v>
      </c>
      <c r="M34" s="10" t="s">
        <v>33</v>
      </c>
      <c r="N34" s="10" t="s">
        <v>87</v>
      </c>
      <c r="O34" s="10" t="s">
        <v>89</v>
      </c>
      <c r="P34" s="10" t="s">
        <v>88</v>
      </c>
      <c r="Q34" s="10" t="s">
        <v>90</v>
      </c>
    </row>
    <row r="35" spans="2:17" ht="20.100000000000001" customHeight="1" thickBot="1" x14ac:dyDescent="0.25">
      <c r="B35" s="5" t="s">
        <v>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14" t="str">
        <f>IF(C35=0,"-",IF(H35=0,"-",(H35-C35)/C35))</f>
        <v>-</v>
      </c>
      <c r="N35" s="14" t="str">
        <f t="shared" ref="N35:N52" si="3">IF(D35=0,"-",IF(I35=0,"-",(I35-D35)/D35))</f>
        <v>-</v>
      </c>
      <c r="O35" s="14" t="str">
        <f t="shared" ref="O35:O52" si="4">IF(E35=0,"-",IF(J35=0,"-",(J35-E35)/E35))</f>
        <v>-</v>
      </c>
      <c r="P35" s="14" t="str">
        <f t="shared" ref="P35:P52" si="5">IF(F35=0,"-",IF(K35=0,"-",(K35-F35)/F35))</f>
        <v>-</v>
      </c>
      <c r="Q35" s="14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14" t="str">
        <f t="shared" ref="M36:M52" si="7">IF(C36=0,"-",IF(H36=0,"-",(H36-C36)/C36))</f>
        <v>-</v>
      </c>
      <c r="N36" s="14" t="str">
        <f t="shared" si="3"/>
        <v>-</v>
      </c>
      <c r="O36" s="14" t="str">
        <f t="shared" si="4"/>
        <v>-</v>
      </c>
      <c r="P36" s="14" t="str">
        <f t="shared" si="5"/>
        <v>-</v>
      </c>
      <c r="Q36" s="14" t="str">
        <f t="shared" si="6"/>
        <v>-</v>
      </c>
    </row>
    <row r="37" spans="2:17" ht="20.100000000000001" customHeight="1" thickBot="1" x14ac:dyDescent="0.25">
      <c r="B37" s="6" t="s">
        <v>4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14" t="str">
        <f t="shared" si="7"/>
        <v>-</v>
      </c>
      <c r="N37" s="14" t="str">
        <f t="shared" si="3"/>
        <v>-</v>
      </c>
      <c r="O37" s="14" t="str">
        <f t="shared" si="4"/>
        <v>-</v>
      </c>
      <c r="P37" s="14" t="str">
        <f t="shared" si="5"/>
        <v>-</v>
      </c>
      <c r="Q37" s="14" t="str">
        <f t="shared" si="6"/>
        <v>-</v>
      </c>
    </row>
    <row r="38" spans="2:17" ht="20.100000000000001" customHeight="1" thickBot="1" x14ac:dyDescent="0.25">
      <c r="B38" s="6" t="s">
        <v>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14" t="str">
        <f t="shared" si="7"/>
        <v>-</v>
      </c>
      <c r="N38" s="14" t="str">
        <f t="shared" si="3"/>
        <v>-</v>
      </c>
      <c r="O38" s="14" t="str">
        <f t="shared" si="4"/>
        <v>-</v>
      </c>
      <c r="P38" s="14" t="str">
        <f t="shared" si="5"/>
        <v>-</v>
      </c>
      <c r="Q38" s="14" t="str">
        <f t="shared" si="6"/>
        <v>-</v>
      </c>
    </row>
    <row r="39" spans="2:17" ht="20.100000000000001" customHeight="1" thickBot="1" x14ac:dyDescent="0.25">
      <c r="B39" s="6" t="s">
        <v>6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14" t="str">
        <f t="shared" si="7"/>
        <v>-</v>
      </c>
      <c r="N39" s="14" t="str">
        <f t="shared" si="3"/>
        <v>-</v>
      </c>
      <c r="O39" s="14" t="str">
        <f t="shared" si="4"/>
        <v>-</v>
      </c>
      <c r="P39" s="14" t="str">
        <f t="shared" si="5"/>
        <v>-</v>
      </c>
      <c r="Q39" s="14" t="str">
        <f t="shared" si="6"/>
        <v>-</v>
      </c>
    </row>
    <row r="40" spans="2:17" ht="20.100000000000001" customHeight="1" thickBot="1" x14ac:dyDescent="0.25">
      <c r="B40" s="6" t="s">
        <v>7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14" t="str">
        <f t="shared" si="7"/>
        <v>-</v>
      </c>
      <c r="N40" s="14" t="str">
        <f t="shared" si="3"/>
        <v>-</v>
      </c>
      <c r="O40" s="14" t="str">
        <f t="shared" si="4"/>
        <v>-</v>
      </c>
      <c r="P40" s="14" t="str">
        <f t="shared" si="5"/>
        <v>-</v>
      </c>
      <c r="Q40" s="14" t="str">
        <f t="shared" si="6"/>
        <v>-</v>
      </c>
    </row>
    <row r="41" spans="2:17" ht="20.100000000000001" customHeight="1" thickBot="1" x14ac:dyDescent="0.25">
      <c r="B41" s="6" t="s">
        <v>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14" t="str">
        <f t="shared" si="7"/>
        <v>-</v>
      </c>
      <c r="N41" s="14" t="str">
        <f t="shared" si="3"/>
        <v>-</v>
      </c>
      <c r="O41" s="14" t="str">
        <f t="shared" si="4"/>
        <v>-</v>
      </c>
      <c r="P41" s="14" t="str">
        <f t="shared" si="5"/>
        <v>-</v>
      </c>
      <c r="Q41" s="14" t="str">
        <f t="shared" si="6"/>
        <v>-</v>
      </c>
    </row>
    <row r="42" spans="2:17" ht="20.100000000000001" customHeight="1" thickBot="1" x14ac:dyDescent="0.25">
      <c r="B42" s="6" t="s">
        <v>9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14" t="str">
        <f t="shared" si="7"/>
        <v>-</v>
      </c>
      <c r="N42" s="14" t="str">
        <f t="shared" si="3"/>
        <v>-</v>
      </c>
      <c r="O42" s="14" t="str">
        <f t="shared" si="4"/>
        <v>-</v>
      </c>
      <c r="P42" s="14" t="str">
        <f t="shared" si="5"/>
        <v>-</v>
      </c>
      <c r="Q42" s="14" t="str">
        <f t="shared" si="6"/>
        <v>-</v>
      </c>
    </row>
    <row r="43" spans="2:17" ht="20.100000000000001" customHeight="1" thickBot="1" x14ac:dyDescent="0.25">
      <c r="B43" s="6" t="s">
        <v>10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14" t="str">
        <f t="shared" si="7"/>
        <v>-</v>
      </c>
      <c r="N43" s="14" t="str">
        <f t="shared" si="3"/>
        <v>-</v>
      </c>
      <c r="O43" s="14" t="str">
        <f t="shared" si="4"/>
        <v>-</v>
      </c>
      <c r="P43" s="14" t="str">
        <f t="shared" si="5"/>
        <v>-</v>
      </c>
      <c r="Q43" s="14" t="str">
        <f t="shared" si="6"/>
        <v>-</v>
      </c>
    </row>
    <row r="44" spans="2:17" ht="20.100000000000001" customHeight="1" thickBot="1" x14ac:dyDescent="0.25">
      <c r="B44" s="6" t="s">
        <v>11</v>
      </c>
      <c r="C44" s="23">
        <v>2</v>
      </c>
      <c r="D44" s="23">
        <v>0</v>
      </c>
      <c r="E44" s="23">
        <v>2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14" t="str">
        <f t="shared" si="7"/>
        <v>-</v>
      </c>
      <c r="N44" s="14" t="str">
        <f t="shared" si="3"/>
        <v>-</v>
      </c>
      <c r="O44" s="14" t="str">
        <f t="shared" si="4"/>
        <v>-</v>
      </c>
      <c r="P44" s="14" t="str">
        <f t="shared" si="5"/>
        <v>-</v>
      </c>
      <c r="Q44" s="14" t="str">
        <f t="shared" si="6"/>
        <v>-</v>
      </c>
    </row>
    <row r="45" spans="2:17" ht="20.100000000000001" customHeight="1" thickBot="1" x14ac:dyDescent="0.25">
      <c r="B45" s="6" t="s">
        <v>12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14" t="str">
        <f t="shared" si="7"/>
        <v>-</v>
      </c>
      <c r="N45" s="14" t="str">
        <f t="shared" si="3"/>
        <v>-</v>
      </c>
      <c r="O45" s="14" t="str">
        <f t="shared" si="4"/>
        <v>-</v>
      </c>
      <c r="P45" s="14" t="str">
        <f t="shared" si="5"/>
        <v>-</v>
      </c>
      <c r="Q45" s="14" t="str">
        <f t="shared" si="6"/>
        <v>-</v>
      </c>
    </row>
    <row r="46" spans="2:17" ht="20.100000000000001" customHeight="1" thickBot="1" x14ac:dyDescent="0.25">
      <c r="B46" s="6" t="s">
        <v>13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14" t="str">
        <f t="shared" si="7"/>
        <v>-</v>
      </c>
      <c r="N46" s="14" t="str">
        <f t="shared" si="3"/>
        <v>-</v>
      </c>
      <c r="O46" s="14" t="str">
        <f t="shared" si="4"/>
        <v>-</v>
      </c>
      <c r="P46" s="14" t="str">
        <f t="shared" si="5"/>
        <v>-</v>
      </c>
      <c r="Q46" s="14" t="str">
        <f t="shared" si="6"/>
        <v>-</v>
      </c>
    </row>
    <row r="47" spans="2:17" ht="20.100000000000001" customHeight="1" thickBot="1" x14ac:dyDescent="0.25">
      <c r="B47" s="6" t="s">
        <v>14</v>
      </c>
      <c r="C47" s="23">
        <v>1</v>
      </c>
      <c r="D47" s="23">
        <v>0</v>
      </c>
      <c r="E47" s="23">
        <v>0</v>
      </c>
      <c r="F47" s="23">
        <v>1</v>
      </c>
      <c r="G47" s="23">
        <v>0</v>
      </c>
      <c r="H47" s="23">
        <v>3</v>
      </c>
      <c r="I47" s="23">
        <v>1</v>
      </c>
      <c r="J47" s="23">
        <v>0</v>
      </c>
      <c r="K47" s="23">
        <v>2</v>
      </c>
      <c r="L47" s="23">
        <v>0</v>
      </c>
      <c r="M47" s="14">
        <f t="shared" si="7"/>
        <v>2</v>
      </c>
      <c r="N47" s="14" t="str">
        <f t="shared" si="3"/>
        <v>-</v>
      </c>
      <c r="O47" s="14" t="str">
        <f t="shared" si="4"/>
        <v>-</v>
      </c>
      <c r="P47" s="14">
        <f t="shared" si="5"/>
        <v>1</v>
      </c>
      <c r="Q47" s="14" t="str">
        <f t="shared" si="6"/>
        <v>-</v>
      </c>
    </row>
    <row r="48" spans="2:17" ht="20.100000000000001" customHeight="1" thickBot="1" x14ac:dyDescent="0.25">
      <c r="B48" s="6" t="s">
        <v>15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14" t="str">
        <f t="shared" si="7"/>
        <v>-</v>
      </c>
      <c r="N48" s="14" t="str">
        <f t="shared" si="3"/>
        <v>-</v>
      </c>
      <c r="O48" s="14" t="str">
        <f t="shared" si="4"/>
        <v>-</v>
      </c>
      <c r="P48" s="14" t="str">
        <f t="shared" si="5"/>
        <v>-</v>
      </c>
      <c r="Q48" s="14" t="str">
        <f t="shared" si="6"/>
        <v>-</v>
      </c>
    </row>
    <row r="49" spans="2:17" ht="20.100000000000001" customHeight="1" thickBot="1" x14ac:dyDescent="0.25">
      <c r="B49" s="6" t="s">
        <v>16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14" t="str">
        <f t="shared" si="7"/>
        <v>-</v>
      </c>
      <c r="N49" s="14" t="str">
        <f t="shared" si="3"/>
        <v>-</v>
      </c>
      <c r="O49" s="14" t="str">
        <f t="shared" si="4"/>
        <v>-</v>
      </c>
      <c r="P49" s="14" t="str">
        <f t="shared" si="5"/>
        <v>-</v>
      </c>
      <c r="Q49" s="14" t="str">
        <f t="shared" si="6"/>
        <v>-</v>
      </c>
    </row>
    <row r="50" spans="2:17" ht="20.100000000000001" customHeight="1" thickBot="1" x14ac:dyDescent="0.25">
      <c r="B50" s="7" t="s">
        <v>17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14" t="str">
        <f t="shared" si="7"/>
        <v>-</v>
      </c>
      <c r="N50" s="14" t="str">
        <f t="shared" si="3"/>
        <v>-</v>
      </c>
      <c r="O50" s="14" t="str">
        <f t="shared" si="4"/>
        <v>-</v>
      </c>
      <c r="P50" s="14" t="str">
        <f t="shared" si="5"/>
        <v>-</v>
      </c>
      <c r="Q50" s="14" t="str">
        <f t="shared" si="6"/>
        <v>-</v>
      </c>
    </row>
    <row r="51" spans="2:17" ht="20.100000000000001" customHeight="1" thickBot="1" x14ac:dyDescent="0.25">
      <c r="B51" s="8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14" t="str">
        <f t="shared" si="7"/>
        <v>-</v>
      </c>
      <c r="N51" s="14" t="str">
        <f t="shared" si="3"/>
        <v>-</v>
      </c>
      <c r="O51" s="14" t="str">
        <f t="shared" si="4"/>
        <v>-</v>
      </c>
      <c r="P51" s="14" t="str">
        <f t="shared" si="5"/>
        <v>-</v>
      </c>
      <c r="Q51" s="14" t="str">
        <f t="shared" si="6"/>
        <v>-</v>
      </c>
    </row>
    <row r="52" spans="2:17" ht="20.100000000000001" customHeight="1" thickBot="1" x14ac:dyDescent="0.25">
      <c r="B52" s="9" t="s">
        <v>19</v>
      </c>
      <c r="C52" s="12">
        <f>SUM(C35:C51)</f>
        <v>3</v>
      </c>
      <c r="D52" s="12">
        <f t="shared" ref="D52:L52" si="8">SUM(D35:D51)</f>
        <v>0</v>
      </c>
      <c r="E52" s="12">
        <f t="shared" si="8"/>
        <v>2</v>
      </c>
      <c r="F52" s="12">
        <f t="shared" si="8"/>
        <v>1</v>
      </c>
      <c r="G52" s="12">
        <f t="shared" si="8"/>
        <v>0</v>
      </c>
      <c r="H52" s="12">
        <f t="shared" si="8"/>
        <v>3</v>
      </c>
      <c r="I52" s="12">
        <f t="shared" si="8"/>
        <v>1</v>
      </c>
      <c r="J52" s="12">
        <f t="shared" si="8"/>
        <v>0</v>
      </c>
      <c r="K52" s="12">
        <f t="shared" si="8"/>
        <v>2</v>
      </c>
      <c r="L52" s="12">
        <f t="shared" si="8"/>
        <v>0</v>
      </c>
      <c r="M52" s="15">
        <f t="shared" si="7"/>
        <v>0</v>
      </c>
      <c r="N52" s="15" t="str">
        <f t="shared" si="3"/>
        <v>-</v>
      </c>
      <c r="O52" s="15" t="str">
        <f t="shared" si="4"/>
        <v>-</v>
      </c>
      <c r="P52" s="15">
        <f t="shared" si="5"/>
        <v>1</v>
      </c>
      <c r="Q52" s="15" t="str">
        <f t="shared" si="6"/>
        <v>-</v>
      </c>
    </row>
    <row r="53" spans="2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</row>
  </sheetData>
  <mergeCells count="12">
    <mergeCell ref="C9:G9"/>
    <mergeCell ref="H9:L9"/>
    <mergeCell ref="M9:Q9"/>
    <mergeCell ref="C8:G8"/>
    <mergeCell ref="H8:L8"/>
    <mergeCell ref="M8:Q8"/>
    <mergeCell ref="C32:G32"/>
    <mergeCell ref="H32:L32"/>
    <mergeCell ref="M32:Q32"/>
    <mergeCell ref="C33:G33"/>
    <mergeCell ref="H33:L33"/>
    <mergeCell ref="M33:Q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32" t="s">
        <v>119</v>
      </c>
      <c r="D8" s="33"/>
      <c r="E8" s="33"/>
      <c r="F8" s="33"/>
      <c r="G8" s="33"/>
      <c r="H8" s="33"/>
      <c r="I8" s="33"/>
      <c r="J8" s="33"/>
      <c r="K8" s="32" t="s">
        <v>120</v>
      </c>
      <c r="L8" s="33"/>
      <c r="M8" s="33"/>
      <c r="N8" s="33"/>
      <c r="O8" s="33"/>
      <c r="P8" s="33"/>
      <c r="Q8" s="33"/>
      <c r="R8" s="33"/>
    </row>
    <row r="9" spans="2:18" ht="44.1" customHeight="1" thickBot="1" x14ac:dyDescent="0.25">
      <c r="C9" s="34" t="s">
        <v>20</v>
      </c>
      <c r="D9" s="36" t="s">
        <v>28</v>
      </c>
      <c r="E9" s="27" t="s">
        <v>21</v>
      </c>
      <c r="F9" s="29" t="s">
        <v>22</v>
      </c>
      <c r="G9" s="30"/>
      <c r="H9" s="31"/>
      <c r="I9" s="27" t="s">
        <v>23</v>
      </c>
      <c r="J9" s="27" t="s">
        <v>24</v>
      </c>
      <c r="K9" s="27" t="s">
        <v>20</v>
      </c>
      <c r="L9" s="36" t="s">
        <v>28</v>
      </c>
      <c r="M9" s="27" t="s">
        <v>21</v>
      </c>
      <c r="N9" s="29" t="s">
        <v>22</v>
      </c>
      <c r="O9" s="30"/>
      <c r="P9" s="31"/>
      <c r="Q9" s="27" t="s">
        <v>23</v>
      </c>
      <c r="R9" s="27" t="s">
        <v>24</v>
      </c>
    </row>
    <row r="10" spans="2:18" ht="44.1" customHeight="1" thickBot="1" x14ac:dyDescent="0.25">
      <c r="C10" s="35"/>
      <c r="D10" s="37"/>
      <c r="E10" s="28"/>
      <c r="F10" s="10" t="s">
        <v>25</v>
      </c>
      <c r="G10" s="10" t="s">
        <v>26</v>
      </c>
      <c r="H10" s="10" t="s">
        <v>27</v>
      </c>
      <c r="I10" s="28"/>
      <c r="J10" s="28"/>
      <c r="K10" s="28"/>
      <c r="L10" s="37"/>
      <c r="M10" s="28"/>
      <c r="N10" s="10" t="s">
        <v>25</v>
      </c>
      <c r="O10" s="10" t="s">
        <v>26</v>
      </c>
      <c r="P10" s="10" t="s">
        <v>27</v>
      </c>
      <c r="Q10" s="28"/>
      <c r="R10" s="28"/>
    </row>
    <row r="11" spans="2:18" ht="20.100000000000001" customHeight="1" thickBot="1" x14ac:dyDescent="0.25">
      <c r="B11" s="5" t="s">
        <v>2</v>
      </c>
      <c r="C11" s="11">
        <v>9297</v>
      </c>
      <c r="D11" s="11">
        <v>45</v>
      </c>
      <c r="E11" s="11">
        <v>8</v>
      </c>
      <c r="F11" s="11">
        <v>6936</v>
      </c>
      <c r="G11" s="11">
        <v>126</v>
      </c>
      <c r="H11" s="11">
        <v>1180</v>
      </c>
      <c r="I11" s="11">
        <v>669</v>
      </c>
      <c r="J11" s="11">
        <v>333</v>
      </c>
      <c r="K11" s="11">
        <v>9831</v>
      </c>
      <c r="L11" s="11">
        <v>83</v>
      </c>
      <c r="M11" s="11">
        <v>7</v>
      </c>
      <c r="N11" s="11">
        <v>6928</v>
      </c>
      <c r="O11" s="11">
        <v>157</v>
      </c>
      <c r="P11" s="11">
        <v>1265</v>
      </c>
      <c r="Q11" s="11">
        <v>868</v>
      </c>
      <c r="R11" s="11">
        <v>523</v>
      </c>
    </row>
    <row r="12" spans="2:18" ht="20.100000000000001" customHeight="1" thickBot="1" x14ac:dyDescent="0.25">
      <c r="B12" s="6" t="s">
        <v>3</v>
      </c>
      <c r="C12" s="11">
        <v>1152</v>
      </c>
      <c r="D12" s="11">
        <v>12</v>
      </c>
      <c r="E12" s="11">
        <v>1</v>
      </c>
      <c r="F12" s="11">
        <v>655</v>
      </c>
      <c r="G12" s="11">
        <v>26</v>
      </c>
      <c r="H12" s="11">
        <v>311</v>
      </c>
      <c r="I12" s="11">
        <v>130</v>
      </c>
      <c r="J12" s="11">
        <v>17</v>
      </c>
      <c r="K12" s="11">
        <v>1155</v>
      </c>
      <c r="L12" s="11">
        <v>10</v>
      </c>
      <c r="M12" s="11">
        <v>0</v>
      </c>
      <c r="N12" s="11">
        <v>722</v>
      </c>
      <c r="O12" s="11">
        <v>16</v>
      </c>
      <c r="P12" s="11">
        <v>323</v>
      </c>
      <c r="Q12" s="11">
        <v>61</v>
      </c>
      <c r="R12" s="11">
        <v>23</v>
      </c>
    </row>
    <row r="13" spans="2:18" ht="20.100000000000001" customHeight="1" thickBot="1" x14ac:dyDescent="0.25">
      <c r="B13" s="6" t="s">
        <v>4</v>
      </c>
      <c r="C13" s="11">
        <v>813</v>
      </c>
      <c r="D13" s="11">
        <v>5</v>
      </c>
      <c r="E13" s="11">
        <v>3</v>
      </c>
      <c r="F13" s="11">
        <v>544</v>
      </c>
      <c r="G13" s="11">
        <v>6</v>
      </c>
      <c r="H13" s="11">
        <v>132</v>
      </c>
      <c r="I13" s="11">
        <v>118</v>
      </c>
      <c r="J13" s="11">
        <v>5</v>
      </c>
      <c r="K13" s="11">
        <v>888</v>
      </c>
      <c r="L13" s="11">
        <v>6</v>
      </c>
      <c r="M13" s="11">
        <v>2</v>
      </c>
      <c r="N13" s="11">
        <v>534</v>
      </c>
      <c r="O13" s="11">
        <v>8</v>
      </c>
      <c r="P13" s="11">
        <v>162</v>
      </c>
      <c r="Q13" s="11">
        <v>139</v>
      </c>
      <c r="R13" s="11">
        <v>37</v>
      </c>
    </row>
    <row r="14" spans="2:18" ht="20.100000000000001" customHeight="1" thickBot="1" x14ac:dyDescent="0.25">
      <c r="B14" s="6" t="s">
        <v>5</v>
      </c>
      <c r="C14" s="11">
        <v>1793</v>
      </c>
      <c r="D14" s="11">
        <v>61</v>
      </c>
      <c r="E14" s="11">
        <v>20</v>
      </c>
      <c r="F14" s="11">
        <v>1097</v>
      </c>
      <c r="G14" s="11">
        <v>59</v>
      </c>
      <c r="H14" s="11">
        <v>331</v>
      </c>
      <c r="I14" s="11">
        <v>218</v>
      </c>
      <c r="J14" s="11">
        <v>7</v>
      </c>
      <c r="K14" s="11">
        <v>1562</v>
      </c>
      <c r="L14" s="11">
        <v>86</v>
      </c>
      <c r="M14" s="11">
        <v>10</v>
      </c>
      <c r="N14" s="11">
        <v>832</v>
      </c>
      <c r="O14" s="11">
        <v>76</v>
      </c>
      <c r="P14" s="11">
        <v>340</v>
      </c>
      <c r="Q14" s="11">
        <v>173</v>
      </c>
      <c r="R14" s="11">
        <v>45</v>
      </c>
    </row>
    <row r="15" spans="2:18" ht="20.100000000000001" customHeight="1" thickBot="1" x14ac:dyDescent="0.25">
      <c r="B15" s="6" t="s">
        <v>6</v>
      </c>
      <c r="C15" s="11">
        <v>2566</v>
      </c>
      <c r="D15" s="11">
        <v>18</v>
      </c>
      <c r="E15" s="11">
        <v>2</v>
      </c>
      <c r="F15" s="11">
        <v>1598</v>
      </c>
      <c r="G15" s="11">
        <v>51</v>
      </c>
      <c r="H15" s="11">
        <v>391</v>
      </c>
      <c r="I15" s="11">
        <v>445</v>
      </c>
      <c r="J15" s="11">
        <v>61</v>
      </c>
      <c r="K15" s="11">
        <v>2843</v>
      </c>
      <c r="L15" s="11">
        <v>3</v>
      </c>
      <c r="M15" s="11">
        <v>1</v>
      </c>
      <c r="N15" s="11">
        <v>1800</v>
      </c>
      <c r="O15" s="11">
        <v>84</v>
      </c>
      <c r="P15" s="11">
        <v>512</v>
      </c>
      <c r="Q15" s="11">
        <v>390</v>
      </c>
      <c r="R15" s="11">
        <v>53</v>
      </c>
    </row>
    <row r="16" spans="2:18" ht="20.100000000000001" customHeight="1" thickBot="1" x14ac:dyDescent="0.25">
      <c r="B16" s="6" t="s">
        <v>7</v>
      </c>
      <c r="C16" s="11">
        <v>614</v>
      </c>
      <c r="D16" s="11">
        <v>6</v>
      </c>
      <c r="E16" s="11">
        <v>0</v>
      </c>
      <c r="F16" s="11">
        <v>316</v>
      </c>
      <c r="G16" s="11">
        <v>11</v>
      </c>
      <c r="H16" s="11">
        <v>88</v>
      </c>
      <c r="I16" s="11">
        <v>39</v>
      </c>
      <c r="J16" s="11">
        <v>154</v>
      </c>
      <c r="K16" s="11">
        <v>546</v>
      </c>
      <c r="L16" s="11">
        <v>0</v>
      </c>
      <c r="M16" s="11">
        <v>0</v>
      </c>
      <c r="N16" s="11">
        <v>411</v>
      </c>
      <c r="O16" s="11">
        <v>10</v>
      </c>
      <c r="P16" s="11">
        <v>103</v>
      </c>
      <c r="Q16" s="11">
        <v>2</v>
      </c>
      <c r="R16" s="11">
        <v>20</v>
      </c>
    </row>
    <row r="17" spans="2:18" ht="20.100000000000001" customHeight="1" thickBot="1" x14ac:dyDescent="0.25">
      <c r="B17" s="6" t="s">
        <v>8</v>
      </c>
      <c r="C17" s="11">
        <v>1459</v>
      </c>
      <c r="D17" s="11">
        <v>9</v>
      </c>
      <c r="E17" s="11">
        <v>0</v>
      </c>
      <c r="F17" s="11">
        <v>1243</v>
      </c>
      <c r="G17" s="11">
        <v>87</v>
      </c>
      <c r="H17" s="11">
        <v>79</v>
      </c>
      <c r="I17" s="11">
        <v>30</v>
      </c>
      <c r="J17" s="11">
        <v>11</v>
      </c>
      <c r="K17" s="11">
        <v>1460</v>
      </c>
      <c r="L17" s="11">
        <v>7</v>
      </c>
      <c r="M17" s="11">
        <v>2</v>
      </c>
      <c r="N17" s="11">
        <v>1064</v>
      </c>
      <c r="O17" s="11">
        <v>41</v>
      </c>
      <c r="P17" s="11">
        <v>296</v>
      </c>
      <c r="Q17" s="11">
        <v>31</v>
      </c>
      <c r="R17" s="11">
        <v>19</v>
      </c>
    </row>
    <row r="18" spans="2:18" ht="20.100000000000001" customHeight="1" thickBot="1" x14ac:dyDescent="0.25">
      <c r="B18" s="6" t="s">
        <v>9</v>
      </c>
      <c r="C18" s="11">
        <v>1474</v>
      </c>
      <c r="D18" s="11">
        <v>3</v>
      </c>
      <c r="E18" s="11">
        <v>0</v>
      </c>
      <c r="F18" s="11">
        <v>1155</v>
      </c>
      <c r="G18" s="11">
        <v>22</v>
      </c>
      <c r="H18" s="11">
        <v>168</v>
      </c>
      <c r="I18" s="11">
        <v>88</v>
      </c>
      <c r="J18" s="11">
        <v>38</v>
      </c>
      <c r="K18" s="11">
        <v>1639</v>
      </c>
      <c r="L18" s="11">
        <v>21</v>
      </c>
      <c r="M18" s="11">
        <v>2</v>
      </c>
      <c r="N18" s="11">
        <v>1168</v>
      </c>
      <c r="O18" s="11">
        <v>50</v>
      </c>
      <c r="P18" s="11">
        <v>232</v>
      </c>
      <c r="Q18" s="11">
        <v>105</v>
      </c>
      <c r="R18" s="11">
        <v>61</v>
      </c>
    </row>
    <row r="19" spans="2:18" ht="20.100000000000001" customHeight="1" thickBot="1" x14ac:dyDescent="0.25">
      <c r="B19" s="6" t="s">
        <v>10</v>
      </c>
      <c r="C19" s="11">
        <v>5751</v>
      </c>
      <c r="D19" s="11">
        <v>43</v>
      </c>
      <c r="E19" s="11">
        <v>3</v>
      </c>
      <c r="F19" s="11">
        <v>4375</v>
      </c>
      <c r="G19" s="11">
        <v>62</v>
      </c>
      <c r="H19" s="11">
        <v>840</v>
      </c>
      <c r="I19" s="11">
        <v>407</v>
      </c>
      <c r="J19" s="11">
        <v>21</v>
      </c>
      <c r="K19" s="11">
        <v>6022</v>
      </c>
      <c r="L19" s="11">
        <v>24</v>
      </c>
      <c r="M19" s="11">
        <v>5</v>
      </c>
      <c r="N19" s="11">
        <v>4541</v>
      </c>
      <c r="O19" s="11">
        <v>114</v>
      </c>
      <c r="P19" s="11">
        <v>804</v>
      </c>
      <c r="Q19" s="11">
        <v>490</v>
      </c>
      <c r="R19" s="11">
        <v>44</v>
      </c>
    </row>
    <row r="20" spans="2:18" ht="20.100000000000001" customHeight="1" thickBot="1" x14ac:dyDescent="0.25">
      <c r="B20" s="6" t="s">
        <v>11</v>
      </c>
      <c r="C20" s="11">
        <v>6292</v>
      </c>
      <c r="D20" s="11">
        <v>58</v>
      </c>
      <c r="E20" s="11">
        <v>4</v>
      </c>
      <c r="F20" s="11">
        <v>4289</v>
      </c>
      <c r="G20" s="11">
        <v>92</v>
      </c>
      <c r="H20" s="11">
        <v>946</v>
      </c>
      <c r="I20" s="11">
        <v>622</v>
      </c>
      <c r="J20" s="11">
        <v>281</v>
      </c>
      <c r="K20" s="11">
        <v>6695</v>
      </c>
      <c r="L20" s="11">
        <v>38</v>
      </c>
      <c r="M20" s="11">
        <v>18</v>
      </c>
      <c r="N20" s="11">
        <v>4415</v>
      </c>
      <c r="O20" s="11">
        <v>84</v>
      </c>
      <c r="P20" s="11">
        <v>1152</v>
      </c>
      <c r="Q20" s="11">
        <v>701</v>
      </c>
      <c r="R20" s="11">
        <v>287</v>
      </c>
    </row>
    <row r="21" spans="2:18" ht="20.100000000000001" customHeight="1" thickBot="1" x14ac:dyDescent="0.25">
      <c r="B21" s="6" t="s">
        <v>12</v>
      </c>
      <c r="C21" s="11">
        <v>824</v>
      </c>
      <c r="D21" s="11">
        <v>16</v>
      </c>
      <c r="E21" s="11">
        <v>6</v>
      </c>
      <c r="F21" s="11">
        <v>535</v>
      </c>
      <c r="G21" s="11">
        <v>11</v>
      </c>
      <c r="H21" s="11">
        <v>171</v>
      </c>
      <c r="I21" s="11">
        <v>49</v>
      </c>
      <c r="J21" s="11">
        <v>36</v>
      </c>
      <c r="K21" s="11">
        <v>726</v>
      </c>
      <c r="L21" s="11">
        <v>1</v>
      </c>
      <c r="M21" s="11">
        <v>0</v>
      </c>
      <c r="N21" s="11">
        <v>556</v>
      </c>
      <c r="O21" s="11">
        <v>21</v>
      </c>
      <c r="P21" s="11">
        <v>128</v>
      </c>
      <c r="Q21" s="11">
        <v>20</v>
      </c>
      <c r="R21" s="11">
        <v>0</v>
      </c>
    </row>
    <row r="22" spans="2:18" ht="20.100000000000001" customHeight="1" thickBot="1" x14ac:dyDescent="0.25">
      <c r="B22" s="6" t="s">
        <v>13</v>
      </c>
      <c r="C22" s="11">
        <v>1724</v>
      </c>
      <c r="D22" s="11">
        <v>19</v>
      </c>
      <c r="E22" s="11">
        <v>2</v>
      </c>
      <c r="F22" s="11">
        <v>1328</v>
      </c>
      <c r="G22" s="11">
        <v>11</v>
      </c>
      <c r="H22" s="11">
        <v>256</v>
      </c>
      <c r="I22" s="11">
        <v>79</v>
      </c>
      <c r="J22" s="11">
        <v>29</v>
      </c>
      <c r="K22" s="11">
        <v>1887</v>
      </c>
      <c r="L22" s="11">
        <v>15</v>
      </c>
      <c r="M22" s="11">
        <v>0</v>
      </c>
      <c r="N22" s="11">
        <v>1568</v>
      </c>
      <c r="O22" s="11">
        <v>37</v>
      </c>
      <c r="P22" s="11">
        <v>181</v>
      </c>
      <c r="Q22" s="11">
        <v>60</v>
      </c>
      <c r="R22" s="11">
        <v>26</v>
      </c>
    </row>
    <row r="23" spans="2:18" ht="20.100000000000001" customHeight="1" thickBot="1" x14ac:dyDescent="0.25">
      <c r="B23" s="6" t="s">
        <v>14</v>
      </c>
      <c r="C23" s="11">
        <v>7331</v>
      </c>
      <c r="D23" s="11">
        <v>108</v>
      </c>
      <c r="E23" s="11">
        <v>12</v>
      </c>
      <c r="F23" s="11">
        <v>4861</v>
      </c>
      <c r="G23" s="11">
        <v>85</v>
      </c>
      <c r="H23" s="11">
        <v>1806</v>
      </c>
      <c r="I23" s="11">
        <v>289</v>
      </c>
      <c r="J23" s="11">
        <v>170</v>
      </c>
      <c r="K23" s="11">
        <v>7576</v>
      </c>
      <c r="L23" s="11">
        <v>49</v>
      </c>
      <c r="M23" s="11">
        <v>28</v>
      </c>
      <c r="N23" s="11">
        <v>5563</v>
      </c>
      <c r="O23" s="11">
        <v>54</v>
      </c>
      <c r="P23" s="11">
        <v>1418</v>
      </c>
      <c r="Q23" s="11">
        <v>279</v>
      </c>
      <c r="R23" s="11">
        <v>185</v>
      </c>
    </row>
    <row r="24" spans="2:18" ht="20.100000000000001" customHeight="1" thickBot="1" x14ac:dyDescent="0.25">
      <c r="B24" s="6" t="s">
        <v>15</v>
      </c>
      <c r="C24" s="11">
        <v>1948</v>
      </c>
      <c r="D24" s="11">
        <v>3</v>
      </c>
      <c r="E24" s="11">
        <v>0</v>
      </c>
      <c r="F24" s="11">
        <v>1497</v>
      </c>
      <c r="G24" s="11">
        <v>44</v>
      </c>
      <c r="H24" s="11">
        <v>291</v>
      </c>
      <c r="I24" s="11">
        <v>86</v>
      </c>
      <c r="J24" s="11">
        <v>27</v>
      </c>
      <c r="K24" s="11">
        <v>1957</v>
      </c>
      <c r="L24" s="11">
        <v>0</v>
      </c>
      <c r="M24" s="11">
        <v>14</v>
      </c>
      <c r="N24" s="11">
        <v>1297</v>
      </c>
      <c r="O24" s="11">
        <v>29</v>
      </c>
      <c r="P24" s="11">
        <v>462</v>
      </c>
      <c r="Q24" s="11">
        <v>155</v>
      </c>
      <c r="R24" s="11">
        <v>0</v>
      </c>
    </row>
    <row r="25" spans="2:18" ht="20.100000000000001" customHeight="1" thickBot="1" x14ac:dyDescent="0.25">
      <c r="B25" s="6" t="s">
        <v>16</v>
      </c>
      <c r="C25" s="11">
        <v>1033</v>
      </c>
      <c r="D25" s="11">
        <v>5</v>
      </c>
      <c r="E25" s="11">
        <v>5</v>
      </c>
      <c r="F25" s="11">
        <v>990</v>
      </c>
      <c r="G25" s="11">
        <v>0</v>
      </c>
      <c r="H25" s="11">
        <v>15</v>
      </c>
      <c r="I25" s="11">
        <v>10</v>
      </c>
      <c r="J25" s="11">
        <v>8</v>
      </c>
      <c r="K25" s="11">
        <v>1158</v>
      </c>
      <c r="L25" s="11">
        <v>0</v>
      </c>
      <c r="M25" s="11">
        <v>0</v>
      </c>
      <c r="N25" s="11">
        <v>740</v>
      </c>
      <c r="O25" s="11">
        <v>0</v>
      </c>
      <c r="P25" s="11">
        <v>308</v>
      </c>
      <c r="Q25" s="11">
        <v>22</v>
      </c>
      <c r="R25" s="11">
        <v>88</v>
      </c>
    </row>
    <row r="26" spans="2:18" ht="20.100000000000001" customHeight="1" thickBot="1" x14ac:dyDescent="0.25">
      <c r="B26" s="7" t="s">
        <v>17</v>
      </c>
      <c r="C26" s="11">
        <v>1627</v>
      </c>
      <c r="D26" s="11">
        <v>15</v>
      </c>
      <c r="E26" s="11">
        <v>1</v>
      </c>
      <c r="F26" s="11">
        <v>1088</v>
      </c>
      <c r="G26" s="11">
        <v>48</v>
      </c>
      <c r="H26" s="11">
        <v>412</v>
      </c>
      <c r="I26" s="11">
        <v>40</v>
      </c>
      <c r="J26" s="11">
        <v>23</v>
      </c>
      <c r="K26" s="11">
        <v>1690</v>
      </c>
      <c r="L26" s="11">
        <v>34</v>
      </c>
      <c r="M26" s="11">
        <v>13</v>
      </c>
      <c r="N26" s="11">
        <v>1026</v>
      </c>
      <c r="O26" s="11">
        <v>15</v>
      </c>
      <c r="P26" s="11">
        <v>510</v>
      </c>
      <c r="Q26" s="11">
        <v>52</v>
      </c>
      <c r="R26" s="11">
        <v>40</v>
      </c>
    </row>
    <row r="27" spans="2:18" ht="20.100000000000001" customHeight="1" thickBot="1" x14ac:dyDescent="0.25">
      <c r="B27" s="8" t="s">
        <v>18</v>
      </c>
      <c r="C27" s="11">
        <v>202</v>
      </c>
      <c r="D27" s="11">
        <v>0</v>
      </c>
      <c r="E27" s="11">
        <v>0</v>
      </c>
      <c r="F27" s="11">
        <v>200</v>
      </c>
      <c r="G27" s="11">
        <v>0</v>
      </c>
      <c r="H27" s="11">
        <v>2</v>
      </c>
      <c r="I27" s="11">
        <v>0</v>
      </c>
      <c r="J27" s="11">
        <v>0</v>
      </c>
      <c r="K27" s="11">
        <v>230</v>
      </c>
      <c r="L27" s="11">
        <v>0</v>
      </c>
      <c r="M27" s="11">
        <v>0</v>
      </c>
      <c r="N27" s="11">
        <v>199</v>
      </c>
      <c r="O27" s="11">
        <v>0</v>
      </c>
      <c r="P27" s="11">
        <v>31</v>
      </c>
      <c r="Q27" s="11">
        <v>0</v>
      </c>
      <c r="R27" s="11">
        <v>0</v>
      </c>
    </row>
    <row r="28" spans="2:18" ht="20.100000000000001" customHeight="1" thickBot="1" x14ac:dyDescent="0.25">
      <c r="B28" s="9" t="s">
        <v>19</v>
      </c>
      <c r="C28" s="12">
        <f>SUM(C11:C27)</f>
        <v>45900</v>
      </c>
      <c r="D28" s="12">
        <f t="shared" ref="D28:R28" si="0">SUM(D11:D27)</f>
        <v>426</v>
      </c>
      <c r="E28" s="12">
        <f t="shared" si="0"/>
        <v>67</v>
      </c>
      <c r="F28" s="12">
        <f t="shared" si="0"/>
        <v>32707</v>
      </c>
      <c r="G28" s="12">
        <f t="shared" si="0"/>
        <v>741</v>
      </c>
      <c r="H28" s="12">
        <f t="shared" si="0"/>
        <v>7419</v>
      </c>
      <c r="I28" s="12">
        <f t="shared" si="0"/>
        <v>3319</v>
      </c>
      <c r="J28" s="12">
        <f t="shared" si="0"/>
        <v>1221</v>
      </c>
      <c r="K28" s="12">
        <f t="shared" si="0"/>
        <v>47865</v>
      </c>
      <c r="L28" s="12">
        <f t="shared" si="0"/>
        <v>377</v>
      </c>
      <c r="M28" s="12">
        <f t="shared" si="0"/>
        <v>102</v>
      </c>
      <c r="N28" s="12">
        <f t="shared" si="0"/>
        <v>33364</v>
      </c>
      <c r="O28" s="12">
        <f t="shared" si="0"/>
        <v>796</v>
      </c>
      <c r="P28" s="12">
        <f t="shared" si="0"/>
        <v>8227</v>
      </c>
      <c r="Q28" s="12">
        <f t="shared" si="0"/>
        <v>3548</v>
      </c>
      <c r="R28" s="12">
        <f t="shared" si="0"/>
        <v>1451</v>
      </c>
    </row>
    <row r="29" spans="2:18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2" spans="2:18" ht="15" thickBot="1" x14ac:dyDescent="0.25">
      <c r="B32" s="13"/>
      <c r="C32" s="32" t="s">
        <v>109</v>
      </c>
      <c r="D32" s="33"/>
      <c r="E32" s="33"/>
      <c r="F32" s="33"/>
      <c r="G32" s="33"/>
      <c r="H32" s="33"/>
      <c r="I32" s="33"/>
      <c r="J32" s="33"/>
    </row>
    <row r="33" spans="2:10" ht="15" thickBot="1" x14ac:dyDescent="0.25">
      <c r="B33" s="13"/>
      <c r="C33" s="44" t="s">
        <v>121</v>
      </c>
      <c r="D33" s="44"/>
      <c r="E33" s="44"/>
      <c r="F33" s="44"/>
      <c r="G33" s="44"/>
      <c r="H33" s="44"/>
      <c r="I33" s="44"/>
      <c r="J33" s="44"/>
    </row>
    <row r="34" spans="2:10" ht="44.25" customHeight="1" thickBot="1" x14ac:dyDescent="0.25">
      <c r="B34" s="13"/>
      <c r="C34" s="34" t="s">
        <v>20</v>
      </c>
      <c r="D34" s="36" t="s">
        <v>28</v>
      </c>
      <c r="E34" s="27" t="s">
        <v>21</v>
      </c>
      <c r="F34" s="41" t="s">
        <v>22</v>
      </c>
      <c r="G34" s="42"/>
      <c r="H34" s="43"/>
      <c r="I34" s="27" t="s">
        <v>23</v>
      </c>
      <c r="J34" s="27" t="s">
        <v>24</v>
      </c>
    </row>
    <row r="35" spans="2:10" ht="44.25" customHeight="1" thickBot="1" x14ac:dyDescent="0.25">
      <c r="B35" s="13"/>
      <c r="C35" s="38"/>
      <c r="D35" s="39"/>
      <c r="E35" s="40"/>
      <c r="F35" s="10" t="s">
        <v>25</v>
      </c>
      <c r="G35" s="10" t="s">
        <v>26</v>
      </c>
      <c r="H35" s="10" t="s">
        <v>27</v>
      </c>
      <c r="I35" s="40"/>
      <c r="J35" s="40"/>
    </row>
    <row r="36" spans="2:10" ht="20.100000000000001" customHeight="1" thickBot="1" x14ac:dyDescent="0.25">
      <c r="B36" s="5" t="s">
        <v>2</v>
      </c>
      <c r="C36" s="14">
        <f t="shared" ref="C36:J36" si="1">IF(C11&gt;0,(K11-C11)/C11,"-")</f>
        <v>5.7437883188125205E-2</v>
      </c>
      <c r="D36" s="14">
        <f t="shared" si="1"/>
        <v>0.84444444444444444</v>
      </c>
      <c r="E36" s="14">
        <f t="shared" si="1"/>
        <v>-0.125</v>
      </c>
      <c r="F36" s="14">
        <f t="shared" si="1"/>
        <v>-1.1534025374855825E-3</v>
      </c>
      <c r="G36" s="14">
        <f t="shared" si="1"/>
        <v>0.24603174603174602</v>
      </c>
      <c r="H36" s="14">
        <f t="shared" si="1"/>
        <v>7.2033898305084748E-2</v>
      </c>
      <c r="I36" s="14">
        <f t="shared" si="1"/>
        <v>0.29745889387144991</v>
      </c>
      <c r="J36" s="14">
        <f t="shared" si="1"/>
        <v>0.57057057057057059</v>
      </c>
    </row>
    <row r="37" spans="2:10" ht="20.100000000000001" customHeight="1" thickBot="1" x14ac:dyDescent="0.25">
      <c r="B37" s="6" t="s">
        <v>3</v>
      </c>
      <c r="C37" s="14">
        <f t="shared" ref="C37:J37" si="2">IF(C12&gt;0,(K12-C12)/C12,"-")</f>
        <v>2.6041666666666665E-3</v>
      </c>
      <c r="D37" s="14">
        <f t="shared" si="2"/>
        <v>-0.16666666666666666</v>
      </c>
      <c r="E37" s="14">
        <f t="shared" si="2"/>
        <v>-1</v>
      </c>
      <c r="F37" s="14">
        <f t="shared" si="2"/>
        <v>0.10229007633587786</v>
      </c>
      <c r="G37" s="14">
        <f t="shared" si="2"/>
        <v>-0.38461538461538464</v>
      </c>
      <c r="H37" s="14">
        <f t="shared" si="2"/>
        <v>3.8585209003215437E-2</v>
      </c>
      <c r="I37" s="14">
        <f t="shared" si="2"/>
        <v>-0.53076923076923077</v>
      </c>
      <c r="J37" s="14">
        <f t="shared" si="2"/>
        <v>0.35294117647058826</v>
      </c>
    </row>
    <row r="38" spans="2:10" ht="20.100000000000001" customHeight="1" thickBot="1" x14ac:dyDescent="0.25">
      <c r="B38" s="6" t="s">
        <v>4</v>
      </c>
      <c r="C38" s="14">
        <f t="shared" ref="C38:J38" si="3">IF(C13&gt;0,(K13-C13)/C13,"-")</f>
        <v>9.2250922509225092E-2</v>
      </c>
      <c r="D38" s="14">
        <f t="shared" si="3"/>
        <v>0.2</v>
      </c>
      <c r="E38" s="14">
        <f t="shared" si="3"/>
        <v>-0.33333333333333331</v>
      </c>
      <c r="F38" s="14">
        <f t="shared" si="3"/>
        <v>-1.8382352941176471E-2</v>
      </c>
      <c r="G38" s="14">
        <f t="shared" si="3"/>
        <v>0.33333333333333331</v>
      </c>
      <c r="H38" s="14">
        <f t="shared" si="3"/>
        <v>0.22727272727272727</v>
      </c>
      <c r="I38" s="14">
        <f t="shared" si="3"/>
        <v>0.17796610169491525</v>
      </c>
      <c r="J38" s="14">
        <f t="shared" si="3"/>
        <v>6.4</v>
      </c>
    </row>
    <row r="39" spans="2:10" ht="20.100000000000001" customHeight="1" thickBot="1" x14ac:dyDescent="0.25">
      <c r="B39" s="6" t="s">
        <v>5</v>
      </c>
      <c r="C39" s="14">
        <f t="shared" ref="C39:J39" si="4">IF(C14&gt;0,(K14-C14)/C14,"-")</f>
        <v>-0.12883435582822086</v>
      </c>
      <c r="D39" s="14">
        <f t="shared" si="4"/>
        <v>0.4098360655737705</v>
      </c>
      <c r="E39" s="14">
        <f t="shared" si="4"/>
        <v>-0.5</v>
      </c>
      <c r="F39" s="14">
        <f t="shared" si="4"/>
        <v>-0.24156791248860529</v>
      </c>
      <c r="G39" s="14">
        <f t="shared" si="4"/>
        <v>0.28813559322033899</v>
      </c>
      <c r="H39" s="14">
        <f t="shared" si="4"/>
        <v>2.7190332326283987E-2</v>
      </c>
      <c r="I39" s="14">
        <f t="shared" si="4"/>
        <v>-0.20642201834862386</v>
      </c>
      <c r="J39" s="14">
        <f t="shared" si="4"/>
        <v>5.4285714285714288</v>
      </c>
    </row>
    <row r="40" spans="2:10" ht="20.100000000000001" customHeight="1" thickBot="1" x14ac:dyDescent="0.25">
      <c r="B40" s="6" t="s">
        <v>6</v>
      </c>
      <c r="C40" s="14">
        <f t="shared" ref="C40:J40" si="5">IF(C15&gt;0,(K15-C15)/C15,"-")</f>
        <v>0.10795011691348402</v>
      </c>
      <c r="D40" s="14">
        <f t="shared" si="5"/>
        <v>-0.83333333333333337</v>
      </c>
      <c r="E40" s="14">
        <f t="shared" si="5"/>
        <v>-0.5</v>
      </c>
      <c r="F40" s="14">
        <f t="shared" si="5"/>
        <v>0.12640801001251564</v>
      </c>
      <c r="G40" s="14">
        <f t="shared" si="5"/>
        <v>0.6470588235294118</v>
      </c>
      <c r="H40" s="14">
        <f t="shared" si="5"/>
        <v>0.30946291560102301</v>
      </c>
      <c r="I40" s="14">
        <f t="shared" si="5"/>
        <v>-0.12359550561797752</v>
      </c>
      <c r="J40" s="14">
        <f t="shared" si="5"/>
        <v>-0.13114754098360656</v>
      </c>
    </row>
    <row r="41" spans="2:10" ht="20.100000000000001" customHeight="1" thickBot="1" x14ac:dyDescent="0.25">
      <c r="B41" s="6" t="s">
        <v>7</v>
      </c>
      <c r="C41" s="14">
        <f t="shared" ref="C41:J41" si="6">IF(C16&gt;0,(K16-C16)/C16,"-")</f>
        <v>-0.11074918566775244</v>
      </c>
      <c r="D41" s="14">
        <f t="shared" si="6"/>
        <v>-1</v>
      </c>
      <c r="E41" s="14" t="str">
        <f t="shared" si="6"/>
        <v>-</v>
      </c>
      <c r="F41" s="14">
        <f t="shared" si="6"/>
        <v>0.30063291139240506</v>
      </c>
      <c r="G41" s="14">
        <f t="shared" si="6"/>
        <v>-9.0909090909090912E-2</v>
      </c>
      <c r="H41" s="14">
        <f t="shared" si="6"/>
        <v>0.17045454545454544</v>
      </c>
      <c r="I41" s="14">
        <f t="shared" si="6"/>
        <v>-0.94871794871794868</v>
      </c>
      <c r="J41" s="14">
        <f t="shared" si="6"/>
        <v>-0.87012987012987009</v>
      </c>
    </row>
    <row r="42" spans="2:10" ht="20.100000000000001" customHeight="1" thickBot="1" x14ac:dyDescent="0.25">
      <c r="B42" s="6" t="s">
        <v>8</v>
      </c>
      <c r="C42" s="14">
        <f t="shared" ref="C42:J42" si="7">IF(C17&gt;0,(K17-C17)/C17,"-")</f>
        <v>6.8540095956134343E-4</v>
      </c>
      <c r="D42" s="14">
        <f t="shared" si="7"/>
        <v>-0.22222222222222221</v>
      </c>
      <c r="E42" s="14" t="str">
        <f t="shared" si="7"/>
        <v>-</v>
      </c>
      <c r="F42" s="14">
        <f t="shared" si="7"/>
        <v>-0.14400643604183427</v>
      </c>
      <c r="G42" s="14">
        <f t="shared" si="7"/>
        <v>-0.52873563218390807</v>
      </c>
      <c r="H42" s="14">
        <f t="shared" si="7"/>
        <v>2.7468354430379747</v>
      </c>
      <c r="I42" s="14">
        <f t="shared" si="7"/>
        <v>3.3333333333333333E-2</v>
      </c>
      <c r="J42" s="14">
        <f t="shared" si="7"/>
        <v>0.72727272727272729</v>
      </c>
    </row>
    <row r="43" spans="2:10" ht="20.100000000000001" customHeight="1" thickBot="1" x14ac:dyDescent="0.25">
      <c r="B43" s="6" t="s">
        <v>9</v>
      </c>
      <c r="C43" s="14">
        <f t="shared" ref="C43:J43" si="8">IF(C18&gt;0,(K18-C18)/C18,"-")</f>
        <v>0.11194029850746269</v>
      </c>
      <c r="D43" s="14">
        <f t="shared" si="8"/>
        <v>6</v>
      </c>
      <c r="E43" s="14" t="str">
        <f t="shared" si="8"/>
        <v>-</v>
      </c>
      <c r="F43" s="14">
        <f t="shared" si="8"/>
        <v>1.1255411255411256E-2</v>
      </c>
      <c r="G43" s="14">
        <f t="shared" si="8"/>
        <v>1.2727272727272727</v>
      </c>
      <c r="H43" s="14">
        <f t="shared" si="8"/>
        <v>0.38095238095238093</v>
      </c>
      <c r="I43" s="14">
        <f t="shared" si="8"/>
        <v>0.19318181818181818</v>
      </c>
      <c r="J43" s="14">
        <f t="shared" si="8"/>
        <v>0.60526315789473684</v>
      </c>
    </row>
    <row r="44" spans="2:10" ht="20.100000000000001" customHeight="1" thickBot="1" x14ac:dyDescent="0.25">
      <c r="B44" s="6" t="s">
        <v>10</v>
      </c>
      <c r="C44" s="14">
        <f t="shared" ref="C44:J44" si="9">IF(C19&gt;0,(K19-C19)/C19,"-")</f>
        <v>4.712223961050252E-2</v>
      </c>
      <c r="D44" s="14">
        <f t="shared" si="9"/>
        <v>-0.44186046511627908</v>
      </c>
      <c r="E44" s="14">
        <f t="shared" si="9"/>
        <v>0.66666666666666663</v>
      </c>
      <c r="F44" s="14">
        <f t="shared" si="9"/>
        <v>3.7942857142857146E-2</v>
      </c>
      <c r="G44" s="14">
        <f t="shared" si="9"/>
        <v>0.83870967741935487</v>
      </c>
      <c r="H44" s="14">
        <f t="shared" si="9"/>
        <v>-4.2857142857142858E-2</v>
      </c>
      <c r="I44" s="14">
        <f t="shared" si="9"/>
        <v>0.20393120393120392</v>
      </c>
      <c r="J44" s="14">
        <f t="shared" si="9"/>
        <v>1.0952380952380953</v>
      </c>
    </row>
    <row r="45" spans="2:10" ht="20.100000000000001" customHeight="1" thickBot="1" x14ac:dyDescent="0.25">
      <c r="B45" s="6" t="s">
        <v>11</v>
      </c>
      <c r="C45" s="14">
        <f t="shared" ref="C45:J45" si="10">IF(C20&gt;0,(K20-C20)/C20,"-")</f>
        <v>6.4049586776859499E-2</v>
      </c>
      <c r="D45" s="14">
        <f t="shared" si="10"/>
        <v>-0.34482758620689657</v>
      </c>
      <c r="E45" s="14">
        <f t="shared" si="10"/>
        <v>3.5</v>
      </c>
      <c r="F45" s="14">
        <f t="shared" si="10"/>
        <v>2.9377477267428304E-2</v>
      </c>
      <c r="G45" s="14">
        <f t="shared" si="10"/>
        <v>-8.6956521739130432E-2</v>
      </c>
      <c r="H45" s="14">
        <f t="shared" si="10"/>
        <v>0.21775898520084566</v>
      </c>
      <c r="I45" s="14">
        <f t="shared" si="10"/>
        <v>0.12700964630225081</v>
      </c>
      <c r="J45" s="14">
        <f t="shared" si="10"/>
        <v>2.1352313167259787E-2</v>
      </c>
    </row>
    <row r="46" spans="2:10" ht="20.100000000000001" customHeight="1" thickBot="1" x14ac:dyDescent="0.25">
      <c r="B46" s="6" t="s">
        <v>12</v>
      </c>
      <c r="C46" s="14">
        <f t="shared" ref="C46:J46" si="11">IF(C21&gt;0,(K21-C21)/C21,"-")</f>
        <v>-0.11893203883495146</v>
      </c>
      <c r="D46" s="14">
        <f t="shared" si="11"/>
        <v>-0.9375</v>
      </c>
      <c r="E46" s="14">
        <f t="shared" si="11"/>
        <v>-1</v>
      </c>
      <c r="F46" s="14">
        <f t="shared" si="11"/>
        <v>3.925233644859813E-2</v>
      </c>
      <c r="G46" s="14">
        <f t="shared" si="11"/>
        <v>0.90909090909090906</v>
      </c>
      <c r="H46" s="14">
        <f t="shared" si="11"/>
        <v>-0.25146198830409355</v>
      </c>
      <c r="I46" s="14">
        <f t="shared" si="11"/>
        <v>-0.59183673469387754</v>
      </c>
      <c r="J46" s="14">
        <f t="shared" si="11"/>
        <v>-1</v>
      </c>
    </row>
    <row r="47" spans="2:10" ht="20.100000000000001" customHeight="1" thickBot="1" x14ac:dyDescent="0.25">
      <c r="B47" s="6" t="s">
        <v>13</v>
      </c>
      <c r="C47" s="14">
        <f t="shared" ref="C47:J47" si="12">IF(C22&gt;0,(K22-C22)/C22,"-")</f>
        <v>9.4547563805104415E-2</v>
      </c>
      <c r="D47" s="14">
        <f t="shared" si="12"/>
        <v>-0.21052631578947367</v>
      </c>
      <c r="E47" s="14">
        <f t="shared" si="12"/>
        <v>-1</v>
      </c>
      <c r="F47" s="14">
        <f t="shared" si="12"/>
        <v>0.18072289156626506</v>
      </c>
      <c r="G47" s="14">
        <f t="shared" si="12"/>
        <v>2.3636363636363638</v>
      </c>
      <c r="H47" s="14">
        <f t="shared" si="12"/>
        <v>-0.29296875</v>
      </c>
      <c r="I47" s="14">
        <f t="shared" si="12"/>
        <v>-0.24050632911392406</v>
      </c>
      <c r="J47" s="14">
        <f t="shared" si="12"/>
        <v>-0.10344827586206896</v>
      </c>
    </row>
    <row r="48" spans="2:10" ht="20.100000000000001" customHeight="1" thickBot="1" x14ac:dyDescent="0.25">
      <c r="B48" s="6" t="s">
        <v>14</v>
      </c>
      <c r="C48" s="14">
        <f t="shared" ref="C48:J48" si="13">IF(C23&gt;0,(K23-C23)/C23,"-")</f>
        <v>3.3419724457782019E-2</v>
      </c>
      <c r="D48" s="14">
        <f t="shared" si="13"/>
        <v>-0.54629629629629628</v>
      </c>
      <c r="E48" s="14">
        <f t="shared" si="13"/>
        <v>1.3333333333333333</v>
      </c>
      <c r="F48" s="14">
        <f t="shared" si="13"/>
        <v>0.14441472947953096</v>
      </c>
      <c r="G48" s="14">
        <f t="shared" si="13"/>
        <v>-0.36470588235294116</v>
      </c>
      <c r="H48" s="14">
        <f t="shared" si="13"/>
        <v>-0.21483942414174972</v>
      </c>
      <c r="I48" s="14">
        <f t="shared" si="13"/>
        <v>-3.4602076124567477E-2</v>
      </c>
      <c r="J48" s="14">
        <f t="shared" si="13"/>
        <v>8.8235294117647065E-2</v>
      </c>
    </row>
    <row r="49" spans="2:10" ht="20.100000000000001" customHeight="1" thickBot="1" x14ac:dyDescent="0.25">
      <c r="B49" s="6" t="s">
        <v>15</v>
      </c>
      <c r="C49" s="14">
        <f t="shared" ref="C49:J49" si="14">IF(C24&gt;0,(K24-C24)/C24,"-")</f>
        <v>4.6201232032854209E-3</v>
      </c>
      <c r="D49" s="14">
        <f t="shared" si="14"/>
        <v>-1</v>
      </c>
      <c r="E49" s="14" t="str">
        <f t="shared" si="14"/>
        <v>-</v>
      </c>
      <c r="F49" s="14">
        <f t="shared" si="14"/>
        <v>-0.13360053440213762</v>
      </c>
      <c r="G49" s="14">
        <f t="shared" si="14"/>
        <v>-0.34090909090909088</v>
      </c>
      <c r="H49" s="14">
        <f t="shared" si="14"/>
        <v>0.58762886597938147</v>
      </c>
      <c r="I49" s="14">
        <f t="shared" si="14"/>
        <v>0.80232558139534882</v>
      </c>
      <c r="J49" s="14">
        <f t="shared" si="14"/>
        <v>-1</v>
      </c>
    </row>
    <row r="50" spans="2:10" ht="20.100000000000001" customHeight="1" thickBot="1" x14ac:dyDescent="0.25">
      <c r="B50" s="6" t="s">
        <v>16</v>
      </c>
      <c r="C50" s="14">
        <f t="shared" ref="C50:J50" si="15">IF(C25&gt;0,(K25-C25)/C25,"-")</f>
        <v>0.12100677637947725</v>
      </c>
      <c r="D50" s="14">
        <f t="shared" si="15"/>
        <v>-1</v>
      </c>
      <c r="E50" s="14">
        <f t="shared" si="15"/>
        <v>-1</v>
      </c>
      <c r="F50" s="14">
        <f t="shared" si="15"/>
        <v>-0.25252525252525254</v>
      </c>
      <c r="G50" s="14" t="str">
        <f t="shared" si="15"/>
        <v>-</v>
      </c>
      <c r="H50" s="14">
        <f t="shared" si="15"/>
        <v>19.533333333333335</v>
      </c>
      <c r="I50" s="14">
        <f t="shared" si="15"/>
        <v>1.2</v>
      </c>
      <c r="J50" s="14">
        <f t="shared" si="15"/>
        <v>10</v>
      </c>
    </row>
    <row r="51" spans="2:10" ht="20.100000000000001" customHeight="1" thickBot="1" x14ac:dyDescent="0.25">
      <c r="B51" s="7" t="s">
        <v>17</v>
      </c>
      <c r="C51" s="14">
        <f t="shared" ref="C51:J51" si="16">IF(C26&gt;0,(K26-C26)/C26,"-")</f>
        <v>3.8721573448063921E-2</v>
      </c>
      <c r="D51" s="14">
        <f t="shared" si="16"/>
        <v>1.2666666666666666</v>
      </c>
      <c r="E51" s="14">
        <f t="shared" si="16"/>
        <v>12</v>
      </c>
      <c r="F51" s="14">
        <f t="shared" si="16"/>
        <v>-5.6985294117647058E-2</v>
      </c>
      <c r="G51" s="14">
        <f t="shared" si="16"/>
        <v>-0.6875</v>
      </c>
      <c r="H51" s="14">
        <f t="shared" si="16"/>
        <v>0.23786407766990292</v>
      </c>
      <c r="I51" s="14">
        <f t="shared" si="16"/>
        <v>0.3</v>
      </c>
      <c r="J51" s="14">
        <f t="shared" si="16"/>
        <v>0.73913043478260865</v>
      </c>
    </row>
    <row r="52" spans="2:10" ht="20.100000000000001" customHeight="1" thickBot="1" x14ac:dyDescent="0.25">
      <c r="B52" s="8" t="s">
        <v>18</v>
      </c>
      <c r="C52" s="14">
        <f t="shared" ref="C52:J52" si="17">IF(C27&gt;0,(K27-C27)/C27,"-")</f>
        <v>0.13861386138613863</v>
      </c>
      <c r="D52" s="14" t="str">
        <f t="shared" si="17"/>
        <v>-</v>
      </c>
      <c r="E52" s="14" t="str">
        <f t="shared" si="17"/>
        <v>-</v>
      </c>
      <c r="F52" s="14">
        <f t="shared" si="17"/>
        <v>-5.0000000000000001E-3</v>
      </c>
      <c r="G52" s="14" t="str">
        <f t="shared" si="17"/>
        <v>-</v>
      </c>
      <c r="H52" s="14">
        <f t="shared" si="17"/>
        <v>14.5</v>
      </c>
      <c r="I52" s="14" t="str">
        <f t="shared" si="17"/>
        <v>-</v>
      </c>
      <c r="J52" s="14" t="str">
        <f t="shared" si="17"/>
        <v>-</v>
      </c>
    </row>
    <row r="53" spans="2:10" ht="20.100000000000001" customHeight="1" thickBot="1" x14ac:dyDescent="0.25">
      <c r="B53" s="9" t="s">
        <v>19</v>
      </c>
      <c r="C53" s="15">
        <f t="shared" ref="C53:J53" si="18">IF(C28&gt;0,(K28-C28)/C28,"-")</f>
        <v>4.281045751633987E-2</v>
      </c>
      <c r="D53" s="15">
        <f t="shared" si="18"/>
        <v>-0.11502347417840375</v>
      </c>
      <c r="E53" s="15">
        <f t="shared" si="18"/>
        <v>0.52238805970149249</v>
      </c>
      <c r="F53" s="15">
        <f t="shared" si="18"/>
        <v>2.0087443055003516E-2</v>
      </c>
      <c r="G53" s="15">
        <f t="shared" si="18"/>
        <v>7.4224021592442652E-2</v>
      </c>
      <c r="H53" s="15">
        <f t="shared" si="18"/>
        <v>0.10890955654400862</v>
      </c>
      <c r="I53" s="15">
        <f t="shared" si="18"/>
        <v>6.8996685748719491E-2</v>
      </c>
      <c r="J53" s="15">
        <f t="shared" si="18"/>
        <v>0.18837018837018837</v>
      </c>
    </row>
  </sheetData>
  <mergeCells count="22">
    <mergeCell ref="C32:J32"/>
    <mergeCell ref="C34:C35"/>
    <mergeCell ref="D34:D35"/>
    <mergeCell ref="E34:E35"/>
    <mergeCell ref="F34:H34"/>
    <mergeCell ref="I34:I35"/>
    <mergeCell ref="J34:J35"/>
    <mergeCell ref="C33:J33"/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45"/>
      <c r="B8" s="46"/>
      <c r="C8" s="32" t="s">
        <v>119</v>
      </c>
      <c r="D8" s="33"/>
      <c r="E8" s="33"/>
      <c r="F8" s="33"/>
      <c r="G8" s="32" t="s">
        <v>120</v>
      </c>
      <c r="H8" s="33"/>
      <c r="I8" s="33"/>
      <c r="J8" s="33"/>
      <c r="K8" s="32" t="s">
        <v>122</v>
      </c>
      <c r="L8" s="33"/>
      <c r="M8" s="33"/>
      <c r="N8" s="33"/>
    </row>
    <row r="9" spans="1:14" ht="44.25" customHeight="1" thickBot="1" x14ac:dyDescent="0.25">
      <c r="A9" s="45"/>
      <c r="B9" s="45"/>
      <c r="C9" s="30" t="s">
        <v>29</v>
      </c>
      <c r="D9" s="30"/>
      <c r="E9" s="31"/>
      <c r="F9" s="27" t="s">
        <v>32</v>
      </c>
      <c r="G9" s="48" t="s">
        <v>29</v>
      </c>
      <c r="H9" s="30" t="s">
        <v>30</v>
      </c>
      <c r="I9" s="31" t="s">
        <v>31</v>
      </c>
      <c r="J9" s="27" t="s">
        <v>32</v>
      </c>
      <c r="K9" s="48" t="s">
        <v>29</v>
      </c>
      <c r="L9" s="30" t="s">
        <v>30</v>
      </c>
      <c r="M9" s="31" t="s">
        <v>31</v>
      </c>
      <c r="N9" s="27" t="s">
        <v>32</v>
      </c>
    </row>
    <row r="10" spans="1:14" ht="44.25" customHeight="1" thickBot="1" x14ac:dyDescent="0.25">
      <c r="A10" s="45"/>
      <c r="B10" s="45"/>
      <c r="C10" s="19" t="s">
        <v>33</v>
      </c>
      <c r="D10" s="19" t="s">
        <v>34</v>
      </c>
      <c r="E10" s="19" t="s">
        <v>35</v>
      </c>
      <c r="F10" s="47"/>
      <c r="G10" s="10" t="s">
        <v>33</v>
      </c>
      <c r="H10" s="10" t="s">
        <v>34</v>
      </c>
      <c r="I10" s="10" t="s">
        <v>35</v>
      </c>
      <c r="J10" s="47"/>
      <c r="K10" s="10" t="s">
        <v>33</v>
      </c>
      <c r="L10" s="10" t="s">
        <v>34</v>
      </c>
      <c r="M10" s="10" t="s">
        <v>35</v>
      </c>
      <c r="N10" s="47"/>
    </row>
    <row r="11" spans="1:14" ht="20.100000000000001" customHeight="1" thickBot="1" x14ac:dyDescent="0.25">
      <c r="B11" s="5" t="s">
        <v>2</v>
      </c>
      <c r="C11" s="11">
        <v>420</v>
      </c>
      <c r="D11" s="11">
        <v>294</v>
      </c>
      <c r="E11" s="11">
        <v>126</v>
      </c>
      <c r="F11" s="24">
        <f>C11/'Evolución Denuncias'!C11</f>
        <v>4.5175863181671508E-2</v>
      </c>
      <c r="G11" s="11">
        <v>635</v>
      </c>
      <c r="H11" s="11">
        <v>414</v>
      </c>
      <c r="I11" s="11">
        <v>221</v>
      </c>
      <c r="J11" s="24">
        <f>+G11/'Evolución Denuncias'!K11</f>
        <v>6.459159800630658E-2</v>
      </c>
      <c r="K11" s="14">
        <f t="shared" ref="K11:M28" si="0">IF(C11&gt;0,(G11-C11)/C11,"-")</f>
        <v>0.51190476190476186</v>
      </c>
      <c r="L11" s="14">
        <f t="shared" si="0"/>
        <v>0.40816326530612246</v>
      </c>
      <c r="M11" s="14">
        <f t="shared" si="0"/>
        <v>0.75396825396825395</v>
      </c>
      <c r="N11" s="24">
        <f>+(J11-F11)/F11</f>
        <v>0.42978115872531492</v>
      </c>
    </row>
    <row r="12" spans="1:14" ht="20.100000000000001" customHeight="1" thickBot="1" x14ac:dyDescent="0.25">
      <c r="B12" s="6" t="s">
        <v>3</v>
      </c>
      <c r="C12" s="11">
        <v>172</v>
      </c>
      <c r="D12" s="11">
        <v>73</v>
      </c>
      <c r="E12" s="11">
        <v>99</v>
      </c>
      <c r="F12" s="24">
        <f>C12/'Evolución Denuncias'!C12</f>
        <v>0.14930555555555555</v>
      </c>
      <c r="G12" s="11">
        <v>216</v>
      </c>
      <c r="H12" s="11">
        <v>98</v>
      </c>
      <c r="I12" s="11">
        <v>118</v>
      </c>
      <c r="J12" s="24">
        <f>+G12/'Evolución Denuncias'!K12</f>
        <v>0.18701298701298702</v>
      </c>
      <c r="K12" s="14">
        <f t="shared" si="0"/>
        <v>0.2558139534883721</v>
      </c>
      <c r="L12" s="14">
        <f t="shared" si="0"/>
        <v>0.34246575342465752</v>
      </c>
      <c r="M12" s="14">
        <f t="shared" si="0"/>
        <v>0.19191919191919191</v>
      </c>
      <c r="N12" s="24">
        <f t="shared" ref="N12:N28" si="1">+(J12-F12)/F12</f>
        <v>0.25255209906372705</v>
      </c>
    </row>
    <row r="13" spans="1:14" ht="20.100000000000001" customHeight="1" thickBot="1" x14ac:dyDescent="0.25">
      <c r="B13" s="6" t="s">
        <v>4</v>
      </c>
      <c r="C13" s="11">
        <v>131</v>
      </c>
      <c r="D13" s="11">
        <v>75</v>
      </c>
      <c r="E13" s="11">
        <v>56</v>
      </c>
      <c r="F13" s="24">
        <f>C13/'Evolución Denuncias'!C13</f>
        <v>0.16113161131611317</v>
      </c>
      <c r="G13" s="11">
        <v>180</v>
      </c>
      <c r="H13" s="11">
        <v>125</v>
      </c>
      <c r="I13" s="11">
        <v>55</v>
      </c>
      <c r="J13" s="24">
        <f>+G13/'Evolución Denuncias'!K13</f>
        <v>0.20270270270270271</v>
      </c>
      <c r="K13" s="14">
        <f t="shared" si="0"/>
        <v>0.37404580152671757</v>
      </c>
      <c r="L13" s="14">
        <f t="shared" si="0"/>
        <v>0.66666666666666663</v>
      </c>
      <c r="M13" s="14">
        <f t="shared" si="0"/>
        <v>-1.7857142857142856E-2</v>
      </c>
      <c r="N13" s="24">
        <f t="shared" si="1"/>
        <v>0.25799463585723126</v>
      </c>
    </row>
    <row r="14" spans="1:14" ht="20.100000000000001" customHeight="1" thickBot="1" x14ac:dyDescent="0.25">
      <c r="B14" s="6" t="s">
        <v>5</v>
      </c>
      <c r="C14" s="11">
        <v>223</v>
      </c>
      <c r="D14" s="11">
        <v>142</v>
      </c>
      <c r="E14" s="11">
        <v>81</v>
      </c>
      <c r="F14" s="24">
        <f>C14/'Evolución Denuncias'!C14</f>
        <v>0.12437255995538204</v>
      </c>
      <c r="G14" s="11">
        <v>241</v>
      </c>
      <c r="H14" s="11">
        <v>139</v>
      </c>
      <c r="I14" s="11">
        <v>102</v>
      </c>
      <c r="J14" s="24">
        <f>+G14/'Evolución Denuncias'!K14</f>
        <v>0.15428937259923176</v>
      </c>
      <c r="K14" s="14">
        <f t="shared" si="0"/>
        <v>8.0717488789237665E-2</v>
      </c>
      <c r="L14" s="14">
        <f t="shared" si="0"/>
        <v>-2.1126760563380281E-2</v>
      </c>
      <c r="M14" s="14">
        <f t="shared" si="0"/>
        <v>0.25925925925925924</v>
      </c>
      <c r="N14" s="24">
        <f t="shared" si="1"/>
        <v>0.2405419061453925</v>
      </c>
    </row>
    <row r="15" spans="1:14" ht="20.100000000000001" customHeight="1" thickBot="1" x14ac:dyDescent="0.25">
      <c r="B15" s="6" t="s">
        <v>6</v>
      </c>
      <c r="C15" s="11">
        <v>342</v>
      </c>
      <c r="D15" s="11">
        <v>224</v>
      </c>
      <c r="E15" s="11">
        <v>118</v>
      </c>
      <c r="F15" s="24">
        <f>C15/'Evolución Denuncias'!C15</f>
        <v>0.1332813717848792</v>
      </c>
      <c r="G15" s="11">
        <v>315</v>
      </c>
      <c r="H15" s="11">
        <v>163</v>
      </c>
      <c r="I15" s="11">
        <v>152</v>
      </c>
      <c r="J15" s="24">
        <f>+G15/'Evolución Denuncias'!K15</f>
        <v>0.11079845233907844</v>
      </c>
      <c r="K15" s="14">
        <f t="shared" si="0"/>
        <v>-7.8947368421052627E-2</v>
      </c>
      <c r="L15" s="14">
        <f t="shared" si="0"/>
        <v>-0.27232142857142855</v>
      </c>
      <c r="M15" s="14">
        <f t="shared" si="0"/>
        <v>0.28813559322033899</v>
      </c>
      <c r="N15" s="24">
        <f t="shared" si="1"/>
        <v>-0.16868763537404899</v>
      </c>
    </row>
    <row r="16" spans="1:14" ht="20.100000000000001" customHeight="1" thickBot="1" x14ac:dyDescent="0.25">
      <c r="B16" s="6" t="s">
        <v>7</v>
      </c>
      <c r="C16" s="11">
        <v>55</v>
      </c>
      <c r="D16" s="11">
        <v>40</v>
      </c>
      <c r="E16" s="11">
        <v>15</v>
      </c>
      <c r="F16" s="24">
        <f>C16/'Evolución Denuncias'!C16</f>
        <v>8.9576547231270356E-2</v>
      </c>
      <c r="G16" s="11">
        <v>43</v>
      </c>
      <c r="H16" s="11">
        <v>27</v>
      </c>
      <c r="I16" s="11">
        <v>16</v>
      </c>
      <c r="J16" s="24">
        <f>+G16/'Evolución Denuncias'!K16</f>
        <v>7.8754578754578752E-2</v>
      </c>
      <c r="K16" s="14">
        <f t="shared" si="0"/>
        <v>-0.21818181818181817</v>
      </c>
      <c r="L16" s="14">
        <f t="shared" si="0"/>
        <v>-0.32500000000000001</v>
      </c>
      <c r="M16" s="14">
        <f t="shared" si="0"/>
        <v>6.6666666666666666E-2</v>
      </c>
      <c r="N16" s="24">
        <f t="shared" si="1"/>
        <v>-0.12081252081252082</v>
      </c>
    </row>
    <row r="17" spans="2:14" ht="20.100000000000001" customHeight="1" thickBot="1" x14ac:dyDescent="0.25">
      <c r="B17" s="6" t="s">
        <v>8</v>
      </c>
      <c r="C17" s="11">
        <v>151</v>
      </c>
      <c r="D17" s="11">
        <v>55</v>
      </c>
      <c r="E17" s="11">
        <v>96</v>
      </c>
      <c r="F17" s="24">
        <f>C17/'Evolución Denuncias'!C17</f>
        <v>0.10349554489376285</v>
      </c>
      <c r="G17" s="11">
        <v>187</v>
      </c>
      <c r="H17" s="11">
        <v>100</v>
      </c>
      <c r="I17" s="11">
        <v>87</v>
      </c>
      <c r="J17" s="24">
        <f>+G17/'Evolución Denuncias'!K17</f>
        <v>0.12808219178082192</v>
      </c>
      <c r="K17" s="14">
        <f t="shared" si="0"/>
        <v>0.23841059602649006</v>
      </c>
      <c r="L17" s="14">
        <f t="shared" si="0"/>
        <v>0.81818181818181823</v>
      </c>
      <c r="M17" s="14">
        <f t="shared" si="0"/>
        <v>-9.375E-2</v>
      </c>
      <c r="N17" s="24">
        <f t="shared" si="1"/>
        <v>0.2375623695908555</v>
      </c>
    </row>
    <row r="18" spans="2:14" ht="20.100000000000001" customHeight="1" thickBot="1" x14ac:dyDescent="0.25">
      <c r="B18" s="6" t="s">
        <v>9</v>
      </c>
      <c r="C18" s="11">
        <v>66</v>
      </c>
      <c r="D18" s="11">
        <v>50</v>
      </c>
      <c r="E18" s="11">
        <v>16</v>
      </c>
      <c r="F18" s="24">
        <f>C18/'Evolución Denuncias'!C18</f>
        <v>4.4776119402985072E-2</v>
      </c>
      <c r="G18" s="11">
        <v>239</v>
      </c>
      <c r="H18" s="11">
        <v>152</v>
      </c>
      <c r="I18" s="11">
        <v>87</v>
      </c>
      <c r="J18" s="24">
        <f>+G18/'Evolución Denuncias'!K18</f>
        <v>0.14582062233068943</v>
      </c>
      <c r="K18" s="14">
        <f t="shared" si="0"/>
        <v>2.6212121212121211</v>
      </c>
      <c r="L18" s="14">
        <f t="shared" si="0"/>
        <v>2.04</v>
      </c>
      <c r="M18" s="14">
        <f t="shared" si="0"/>
        <v>4.4375</v>
      </c>
      <c r="N18" s="24">
        <f t="shared" si="1"/>
        <v>2.2566605653853977</v>
      </c>
    </row>
    <row r="19" spans="2:14" ht="20.100000000000001" customHeight="1" thickBot="1" x14ac:dyDescent="0.25">
      <c r="B19" s="6" t="s">
        <v>10</v>
      </c>
      <c r="C19" s="11">
        <v>636</v>
      </c>
      <c r="D19" s="11">
        <v>324</v>
      </c>
      <c r="E19" s="11">
        <v>312</v>
      </c>
      <c r="F19" s="24">
        <f>C19/'Evolución Denuncias'!C19</f>
        <v>0.11058946270213876</v>
      </c>
      <c r="G19" s="11">
        <v>661</v>
      </c>
      <c r="H19" s="11">
        <v>322</v>
      </c>
      <c r="I19" s="11">
        <v>339</v>
      </c>
      <c r="J19" s="24">
        <f>+G19/'Evolución Denuncias'!K19</f>
        <v>0.10976419794088342</v>
      </c>
      <c r="K19" s="14">
        <f t="shared" si="0"/>
        <v>3.9308176100628929E-2</v>
      </c>
      <c r="L19" s="14">
        <f t="shared" si="0"/>
        <v>-6.1728395061728392E-3</v>
      </c>
      <c r="M19" s="14">
        <f t="shared" si="0"/>
        <v>8.6538461538461536E-2</v>
      </c>
      <c r="N19" s="24">
        <f t="shared" si="1"/>
        <v>-7.4624176760683574E-3</v>
      </c>
    </row>
    <row r="20" spans="2:14" ht="20.100000000000001" customHeight="1" thickBot="1" x14ac:dyDescent="0.25">
      <c r="B20" s="6" t="s">
        <v>11</v>
      </c>
      <c r="C20" s="11">
        <v>723</v>
      </c>
      <c r="D20" s="11">
        <v>408</v>
      </c>
      <c r="E20" s="11">
        <v>315</v>
      </c>
      <c r="F20" s="24">
        <f>C20/'Evolución Denuncias'!C20</f>
        <v>0.114907819453274</v>
      </c>
      <c r="G20" s="11">
        <v>804</v>
      </c>
      <c r="H20" s="11">
        <v>431</v>
      </c>
      <c r="I20" s="11">
        <v>373</v>
      </c>
      <c r="J20" s="24">
        <f>+G20/'Evolución Denuncias'!K20</f>
        <v>0.12008961911874533</v>
      </c>
      <c r="K20" s="14">
        <f t="shared" si="0"/>
        <v>0.11203319502074689</v>
      </c>
      <c r="L20" s="14">
        <f t="shared" si="0"/>
        <v>5.6372549019607844E-2</v>
      </c>
      <c r="M20" s="14">
        <f t="shared" si="0"/>
        <v>0.18412698412698414</v>
      </c>
      <c r="N20" s="24">
        <f t="shared" si="1"/>
        <v>4.5095274543769874E-2</v>
      </c>
    </row>
    <row r="21" spans="2:14" ht="20.100000000000001" customHeight="1" thickBot="1" x14ac:dyDescent="0.25">
      <c r="B21" s="6" t="s">
        <v>12</v>
      </c>
      <c r="C21" s="11">
        <v>10</v>
      </c>
      <c r="D21" s="11">
        <v>8</v>
      </c>
      <c r="E21" s="11">
        <v>2</v>
      </c>
      <c r="F21" s="24">
        <f>C21/'Evolución Denuncias'!C21</f>
        <v>1.2135922330097087E-2</v>
      </c>
      <c r="G21" s="11">
        <v>23</v>
      </c>
      <c r="H21" s="11">
        <v>21</v>
      </c>
      <c r="I21" s="11">
        <v>2</v>
      </c>
      <c r="J21" s="24">
        <f>+G21/'Evolución Denuncias'!K21</f>
        <v>3.1680440771349863E-2</v>
      </c>
      <c r="K21" s="14">
        <f t="shared" si="0"/>
        <v>1.3</v>
      </c>
      <c r="L21" s="14">
        <f t="shared" si="0"/>
        <v>1.625</v>
      </c>
      <c r="M21" s="14">
        <f t="shared" si="0"/>
        <v>0</v>
      </c>
      <c r="N21" s="24">
        <f t="shared" si="1"/>
        <v>1.6104683195592286</v>
      </c>
    </row>
    <row r="22" spans="2:14" ht="20.100000000000001" customHeight="1" thickBot="1" x14ac:dyDescent="0.25">
      <c r="B22" s="6" t="s">
        <v>13</v>
      </c>
      <c r="C22" s="11">
        <v>98</v>
      </c>
      <c r="D22" s="11">
        <v>70</v>
      </c>
      <c r="E22" s="11">
        <v>28</v>
      </c>
      <c r="F22" s="24">
        <f>C22/'Evolución Denuncias'!C22</f>
        <v>5.6844547563805102E-2</v>
      </c>
      <c r="G22" s="11">
        <v>71</v>
      </c>
      <c r="H22" s="11">
        <v>49</v>
      </c>
      <c r="I22" s="11">
        <v>22</v>
      </c>
      <c r="J22" s="24">
        <f>+G22/'Evolución Denuncias'!K22</f>
        <v>3.7625861155272923E-2</v>
      </c>
      <c r="K22" s="14">
        <f t="shared" si="0"/>
        <v>-0.27551020408163263</v>
      </c>
      <c r="L22" s="14">
        <f t="shared" si="0"/>
        <v>-0.3</v>
      </c>
      <c r="M22" s="14">
        <f t="shared" si="0"/>
        <v>-0.21428571428571427</v>
      </c>
      <c r="N22" s="24">
        <f t="shared" si="1"/>
        <v>-0.33809199355417835</v>
      </c>
    </row>
    <row r="23" spans="2:14" ht="20.100000000000001" customHeight="1" thickBot="1" x14ac:dyDescent="0.25">
      <c r="B23" s="6" t="s">
        <v>14</v>
      </c>
      <c r="C23" s="11">
        <v>681</v>
      </c>
      <c r="D23" s="11">
        <v>334</v>
      </c>
      <c r="E23" s="11">
        <v>347</v>
      </c>
      <c r="F23" s="24">
        <f>C23/'Evolución Denuncias'!C23</f>
        <v>9.2893193288773698E-2</v>
      </c>
      <c r="G23" s="11">
        <v>964</v>
      </c>
      <c r="H23" s="11">
        <v>507</v>
      </c>
      <c r="I23" s="11">
        <v>457</v>
      </c>
      <c r="J23" s="24">
        <f>+G23/'Evolución Denuncias'!K23</f>
        <v>0.12724392819429778</v>
      </c>
      <c r="K23" s="14">
        <f t="shared" si="0"/>
        <v>0.41556534508076359</v>
      </c>
      <c r="L23" s="14">
        <f t="shared" si="0"/>
        <v>0.51796407185628746</v>
      </c>
      <c r="M23" s="14">
        <f t="shared" si="0"/>
        <v>0.31700288184438041</v>
      </c>
      <c r="N23" s="24">
        <f t="shared" si="1"/>
        <v>0.36978742671423942</v>
      </c>
    </row>
    <row r="24" spans="2:14" ht="20.100000000000001" customHeight="1" thickBot="1" x14ac:dyDescent="0.25">
      <c r="B24" s="6" t="s">
        <v>15</v>
      </c>
      <c r="C24" s="11">
        <v>110</v>
      </c>
      <c r="D24" s="11">
        <v>77</v>
      </c>
      <c r="E24" s="11">
        <v>33</v>
      </c>
      <c r="F24" s="24">
        <f>C24/'Evolución Denuncias'!C24</f>
        <v>5.6468172484599587E-2</v>
      </c>
      <c r="G24" s="11">
        <v>85</v>
      </c>
      <c r="H24" s="11">
        <v>58</v>
      </c>
      <c r="I24" s="11">
        <v>27</v>
      </c>
      <c r="J24" s="24">
        <f>+G24/'Evolución Denuncias'!K24</f>
        <v>4.3433827286663257E-2</v>
      </c>
      <c r="K24" s="14">
        <f t="shared" si="0"/>
        <v>-0.22727272727272727</v>
      </c>
      <c r="L24" s="14">
        <f t="shared" si="0"/>
        <v>-0.24675324675324675</v>
      </c>
      <c r="M24" s="14">
        <f t="shared" si="0"/>
        <v>-0.18181818181818182</v>
      </c>
      <c r="N24" s="24">
        <f t="shared" si="1"/>
        <v>-0.23082640405072702</v>
      </c>
    </row>
    <row r="25" spans="2:14" ht="20.100000000000001" customHeight="1" thickBot="1" x14ac:dyDescent="0.25">
      <c r="B25" s="6" t="s">
        <v>16</v>
      </c>
      <c r="C25" s="11">
        <v>0</v>
      </c>
      <c r="D25" s="11">
        <v>0</v>
      </c>
      <c r="E25" s="11">
        <v>0</v>
      </c>
      <c r="F25" s="24">
        <f>C25/'Evolución Denuncias'!C25</f>
        <v>0</v>
      </c>
      <c r="G25" s="11">
        <v>30</v>
      </c>
      <c r="H25" s="11">
        <v>13</v>
      </c>
      <c r="I25" s="11">
        <v>17</v>
      </c>
      <c r="J25" s="24">
        <f>+G25/'Evolución Denuncias'!K25</f>
        <v>2.5906735751295335E-2</v>
      </c>
      <c r="K25" s="14" t="str">
        <f t="shared" si="0"/>
        <v>-</v>
      </c>
      <c r="L25" s="14" t="str">
        <f t="shared" si="0"/>
        <v>-</v>
      </c>
      <c r="M25" s="14" t="str">
        <f t="shared" si="0"/>
        <v>-</v>
      </c>
      <c r="N25" s="24" t="e">
        <f t="shared" si="1"/>
        <v>#DIV/0!</v>
      </c>
    </row>
    <row r="26" spans="2:14" ht="20.100000000000001" customHeight="1" thickBot="1" x14ac:dyDescent="0.25">
      <c r="B26" s="7" t="s">
        <v>17</v>
      </c>
      <c r="C26" s="11">
        <v>177</v>
      </c>
      <c r="D26" s="11">
        <v>100</v>
      </c>
      <c r="E26" s="11">
        <v>77</v>
      </c>
      <c r="F26" s="24">
        <f>C26/'Evolución Denuncias'!C26</f>
        <v>0.10878918254456055</v>
      </c>
      <c r="G26" s="11">
        <v>205</v>
      </c>
      <c r="H26" s="11">
        <v>103</v>
      </c>
      <c r="I26" s="11">
        <v>102</v>
      </c>
      <c r="J26" s="24">
        <f>+G26/'Evolución Denuncias'!K26</f>
        <v>0.12130177514792899</v>
      </c>
      <c r="K26" s="14">
        <f t="shared" si="0"/>
        <v>0.15819209039548024</v>
      </c>
      <c r="L26" s="14">
        <f t="shared" si="0"/>
        <v>0.03</v>
      </c>
      <c r="M26" s="14">
        <f t="shared" si="0"/>
        <v>0.32467532467532467</v>
      </c>
      <c r="N26" s="24">
        <f t="shared" si="1"/>
        <v>0.11501688229197995</v>
      </c>
    </row>
    <row r="27" spans="2:14" ht="20.100000000000001" customHeight="1" thickBot="1" x14ac:dyDescent="0.25">
      <c r="B27" s="8" t="s">
        <v>18</v>
      </c>
      <c r="C27" s="11">
        <v>19</v>
      </c>
      <c r="D27" s="11">
        <v>13</v>
      </c>
      <c r="E27" s="11">
        <v>6</v>
      </c>
      <c r="F27" s="24">
        <f>C27/'Evolución Denuncias'!C27</f>
        <v>9.405940594059406E-2</v>
      </c>
      <c r="G27" s="11">
        <v>14</v>
      </c>
      <c r="H27" s="11">
        <v>3</v>
      </c>
      <c r="I27" s="11">
        <v>11</v>
      </c>
      <c r="J27" s="24">
        <f>+G27/'Evolución Denuncias'!K27</f>
        <v>6.0869565217391307E-2</v>
      </c>
      <c r="K27" s="14">
        <f t="shared" si="0"/>
        <v>-0.26315789473684209</v>
      </c>
      <c r="L27" s="14">
        <f t="shared" si="0"/>
        <v>-0.76923076923076927</v>
      </c>
      <c r="M27" s="14">
        <f t="shared" si="0"/>
        <v>0.83333333333333337</v>
      </c>
      <c r="N27" s="24">
        <f t="shared" si="1"/>
        <v>-0.3528604118993135</v>
      </c>
    </row>
    <row r="28" spans="2:14" ht="20.100000000000001" customHeight="1" thickBot="1" x14ac:dyDescent="0.25">
      <c r="B28" s="9" t="s">
        <v>19</v>
      </c>
      <c r="C28" s="12">
        <f>SUM(C11:C27)</f>
        <v>4014</v>
      </c>
      <c r="D28" s="12">
        <f t="shared" ref="D28:E28" si="2">SUM(D11:D27)</f>
        <v>2287</v>
      </c>
      <c r="E28" s="12">
        <f t="shared" si="2"/>
        <v>1727</v>
      </c>
      <c r="F28" s="25">
        <f>C28/'Evolución Denuncias'!C28</f>
        <v>8.745098039215686E-2</v>
      </c>
      <c r="G28" s="12">
        <f>SUM(G11:G27)</f>
        <v>4913</v>
      </c>
      <c r="H28" s="12">
        <f t="shared" ref="H28:I28" si="3">SUM(H11:H27)</f>
        <v>2725</v>
      </c>
      <c r="I28" s="12">
        <f t="shared" si="3"/>
        <v>2188</v>
      </c>
      <c r="J28" s="25">
        <f>+G28/'Evolución Denuncias'!K28</f>
        <v>0.10264284968139559</v>
      </c>
      <c r="K28" s="15">
        <f t="shared" si="0"/>
        <v>0.22396611858495266</v>
      </c>
      <c r="L28" s="15">
        <f t="shared" si="0"/>
        <v>0.1915172715347617</v>
      </c>
      <c r="M28" s="15">
        <f t="shared" si="0"/>
        <v>0.26693688477127969</v>
      </c>
      <c r="N28" s="25">
        <f t="shared" si="1"/>
        <v>0.1737186846975729</v>
      </c>
    </row>
    <row r="29" spans="2:14" x14ac:dyDescent="0.2">
      <c r="C29" s="20"/>
      <c r="D29" s="20"/>
      <c r="E29" s="20"/>
      <c r="G29" s="20"/>
      <c r="H29" s="20"/>
      <c r="I29" s="20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1" t="s">
        <v>119</v>
      </c>
      <c r="D9" s="51"/>
      <c r="E9" s="51"/>
      <c r="F9" s="51"/>
      <c r="G9" s="51"/>
      <c r="H9" s="32"/>
      <c r="I9" s="50" t="s">
        <v>120</v>
      </c>
      <c r="J9" s="51"/>
      <c r="K9" s="51"/>
      <c r="L9" s="51"/>
      <c r="M9" s="51"/>
      <c r="N9" s="32"/>
    </row>
    <row r="10" spans="2:14" ht="72" thickBot="1" x14ac:dyDescent="0.25">
      <c r="C10" s="10" t="s">
        <v>36</v>
      </c>
      <c r="D10" s="10" t="s">
        <v>37</v>
      </c>
      <c r="E10" s="10" t="s">
        <v>38</v>
      </c>
      <c r="F10" s="10" t="s">
        <v>115</v>
      </c>
      <c r="G10" s="10" t="s">
        <v>117</v>
      </c>
      <c r="H10" s="10" t="s">
        <v>116</v>
      </c>
      <c r="I10" s="10" t="s">
        <v>36</v>
      </c>
      <c r="J10" s="10" t="s">
        <v>37</v>
      </c>
      <c r="K10" s="10" t="s">
        <v>38</v>
      </c>
      <c r="L10" s="10" t="s">
        <v>115</v>
      </c>
      <c r="M10" s="10" t="s">
        <v>117</v>
      </c>
      <c r="N10" s="10" t="s">
        <v>116</v>
      </c>
    </row>
    <row r="11" spans="2:14" ht="20.100000000000001" customHeight="1" thickBot="1" x14ac:dyDescent="0.25">
      <c r="B11" s="5" t="s">
        <v>2</v>
      </c>
      <c r="C11" s="11">
        <v>8899</v>
      </c>
      <c r="D11" s="11">
        <v>6672</v>
      </c>
      <c r="E11" s="11">
        <v>2227</v>
      </c>
      <c r="F11" s="11">
        <v>23</v>
      </c>
      <c r="G11" s="11">
        <v>22</v>
      </c>
      <c r="H11" s="11">
        <v>1</v>
      </c>
      <c r="I11" s="11">
        <v>8712</v>
      </c>
      <c r="J11" s="11">
        <v>6354</v>
      </c>
      <c r="K11" s="11">
        <v>2358</v>
      </c>
      <c r="L11" s="11">
        <v>19</v>
      </c>
      <c r="M11" s="11">
        <v>19</v>
      </c>
      <c r="N11" s="11">
        <v>0</v>
      </c>
    </row>
    <row r="12" spans="2:14" ht="20.100000000000001" customHeight="1" thickBot="1" x14ac:dyDescent="0.25">
      <c r="B12" s="6" t="s">
        <v>3</v>
      </c>
      <c r="C12" s="11">
        <v>976</v>
      </c>
      <c r="D12" s="11">
        <v>592</v>
      </c>
      <c r="E12" s="11">
        <v>384</v>
      </c>
      <c r="F12" s="11">
        <v>4</v>
      </c>
      <c r="G12" s="11">
        <v>2</v>
      </c>
      <c r="H12" s="11">
        <v>2</v>
      </c>
      <c r="I12" s="11">
        <v>943</v>
      </c>
      <c r="J12" s="11">
        <v>530</v>
      </c>
      <c r="K12" s="11">
        <v>413</v>
      </c>
      <c r="L12" s="11">
        <v>11</v>
      </c>
      <c r="M12" s="11">
        <v>6</v>
      </c>
      <c r="N12" s="11">
        <v>5</v>
      </c>
    </row>
    <row r="13" spans="2:14" ht="20.100000000000001" customHeight="1" thickBot="1" x14ac:dyDescent="0.25">
      <c r="B13" s="6" t="s">
        <v>4</v>
      </c>
      <c r="C13" s="11">
        <v>769</v>
      </c>
      <c r="D13" s="11">
        <v>500</v>
      </c>
      <c r="E13" s="11">
        <v>269</v>
      </c>
      <c r="F13" s="11">
        <v>0</v>
      </c>
      <c r="G13" s="11">
        <v>0</v>
      </c>
      <c r="H13" s="11">
        <v>0</v>
      </c>
      <c r="I13" s="11">
        <v>847</v>
      </c>
      <c r="J13" s="11">
        <v>507</v>
      </c>
      <c r="K13" s="11">
        <v>340</v>
      </c>
      <c r="L13" s="11">
        <v>4</v>
      </c>
      <c r="M13" s="11">
        <v>4</v>
      </c>
      <c r="N13" s="11">
        <v>0</v>
      </c>
    </row>
    <row r="14" spans="2:14" ht="20.100000000000001" customHeight="1" thickBot="1" x14ac:dyDescent="0.25">
      <c r="B14" s="6" t="s">
        <v>5</v>
      </c>
      <c r="C14" s="11">
        <v>1686</v>
      </c>
      <c r="D14" s="11">
        <v>944</v>
      </c>
      <c r="E14" s="11">
        <v>742</v>
      </c>
      <c r="F14" s="11">
        <v>0</v>
      </c>
      <c r="G14" s="11">
        <v>0</v>
      </c>
      <c r="H14" s="11">
        <v>0</v>
      </c>
      <c r="I14" s="11">
        <v>1436</v>
      </c>
      <c r="J14" s="11">
        <v>828</v>
      </c>
      <c r="K14" s="11">
        <v>608</v>
      </c>
      <c r="L14" s="11">
        <v>1</v>
      </c>
      <c r="M14" s="11">
        <v>1</v>
      </c>
      <c r="N14" s="11">
        <v>0</v>
      </c>
    </row>
    <row r="15" spans="2:14" ht="20.100000000000001" customHeight="1" thickBot="1" x14ac:dyDescent="0.25">
      <c r="B15" s="6" t="s">
        <v>6</v>
      </c>
      <c r="C15" s="11">
        <v>2511</v>
      </c>
      <c r="D15" s="11">
        <v>1880</v>
      </c>
      <c r="E15" s="11">
        <v>631</v>
      </c>
      <c r="F15" s="11">
        <v>7</v>
      </c>
      <c r="G15" s="11">
        <v>7</v>
      </c>
      <c r="H15" s="11">
        <v>0</v>
      </c>
      <c r="I15" s="11">
        <v>2482</v>
      </c>
      <c r="J15" s="11">
        <v>1760</v>
      </c>
      <c r="K15" s="11">
        <v>722</v>
      </c>
      <c r="L15" s="11">
        <v>3</v>
      </c>
      <c r="M15" s="11">
        <v>1</v>
      </c>
      <c r="N15" s="11">
        <v>2</v>
      </c>
    </row>
    <row r="16" spans="2:14" ht="20.100000000000001" customHeight="1" thickBot="1" x14ac:dyDescent="0.25">
      <c r="B16" s="6" t="s">
        <v>7</v>
      </c>
      <c r="C16" s="11">
        <v>517</v>
      </c>
      <c r="D16" s="11">
        <v>345</v>
      </c>
      <c r="E16" s="11">
        <v>172</v>
      </c>
      <c r="F16" s="11">
        <v>0</v>
      </c>
      <c r="G16" s="11">
        <v>0</v>
      </c>
      <c r="H16" s="11">
        <v>0</v>
      </c>
      <c r="I16" s="11">
        <v>447</v>
      </c>
      <c r="J16" s="11">
        <v>310</v>
      </c>
      <c r="K16" s="11">
        <v>137</v>
      </c>
      <c r="L16" s="11">
        <v>0</v>
      </c>
      <c r="M16" s="11">
        <v>0</v>
      </c>
      <c r="N16" s="11">
        <v>0</v>
      </c>
    </row>
    <row r="17" spans="2:14" ht="20.100000000000001" customHeight="1" thickBot="1" x14ac:dyDescent="0.25">
      <c r="B17" s="6" t="s">
        <v>8</v>
      </c>
      <c r="C17" s="11">
        <v>1455</v>
      </c>
      <c r="D17" s="11">
        <v>978</v>
      </c>
      <c r="E17" s="11">
        <v>477</v>
      </c>
      <c r="F17" s="11">
        <v>8</v>
      </c>
      <c r="G17" s="11">
        <v>5</v>
      </c>
      <c r="H17" s="11">
        <v>3</v>
      </c>
      <c r="I17" s="11">
        <v>1348</v>
      </c>
      <c r="J17" s="11">
        <v>817</v>
      </c>
      <c r="K17" s="11">
        <v>531</v>
      </c>
      <c r="L17" s="11">
        <v>3</v>
      </c>
      <c r="M17" s="11">
        <v>3</v>
      </c>
      <c r="N17" s="11">
        <v>0</v>
      </c>
    </row>
    <row r="18" spans="2:14" ht="20.100000000000001" customHeight="1" thickBot="1" x14ac:dyDescent="0.25">
      <c r="B18" s="6" t="s">
        <v>9</v>
      </c>
      <c r="C18" s="11">
        <v>1408</v>
      </c>
      <c r="D18" s="11">
        <v>964</v>
      </c>
      <c r="E18" s="11">
        <v>444</v>
      </c>
      <c r="F18" s="11">
        <v>5</v>
      </c>
      <c r="G18" s="11">
        <v>3</v>
      </c>
      <c r="H18" s="11">
        <v>2</v>
      </c>
      <c r="I18" s="11">
        <v>1499</v>
      </c>
      <c r="J18" s="11">
        <v>926</v>
      </c>
      <c r="K18" s="11">
        <v>573</v>
      </c>
      <c r="L18" s="11">
        <v>12</v>
      </c>
      <c r="M18" s="11">
        <v>9</v>
      </c>
      <c r="N18" s="11">
        <v>3</v>
      </c>
    </row>
    <row r="19" spans="2:14" ht="20.100000000000001" customHeight="1" thickBot="1" x14ac:dyDescent="0.25">
      <c r="B19" s="6" t="s">
        <v>10</v>
      </c>
      <c r="C19" s="11">
        <v>5635</v>
      </c>
      <c r="D19" s="11">
        <v>3129</v>
      </c>
      <c r="E19" s="11">
        <v>2506</v>
      </c>
      <c r="F19" s="11">
        <v>11</v>
      </c>
      <c r="G19" s="11">
        <v>4</v>
      </c>
      <c r="H19" s="11">
        <v>7</v>
      </c>
      <c r="I19" s="11">
        <v>5935</v>
      </c>
      <c r="J19" s="11">
        <v>3112</v>
      </c>
      <c r="K19" s="11">
        <v>2823</v>
      </c>
      <c r="L19" s="11">
        <v>13</v>
      </c>
      <c r="M19" s="11">
        <v>11</v>
      </c>
      <c r="N19" s="11">
        <v>2</v>
      </c>
    </row>
    <row r="20" spans="2:14" ht="20.100000000000001" customHeight="1" thickBot="1" x14ac:dyDescent="0.25">
      <c r="B20" s="6" t="s">
        <v>11</v>
      </c>
      <c r="C20" s="11">
        <v>6046</v>
      </c>
      <c r="D20" s="11">
        <v>3736</v>
      </c>
      <c r="E20" s="11">
        <v>2310</v>
      </c>
      <c r="F20" s="11">
        <v>17</v>
      </c>
      <c r="G20" s="11">
        <v>16</v>
      </c>
      <c r="H20" s="11">
        <v>1</v>
      </c>
      <c r="I20" s="11">
        <v>6224</v>
      </c>
      <c r="J20" s="11">
        <v>3672</v>
      </c>
      <c r="K20" s="11">
        <v>2552</v>
      </c>
      <c r="L20" s="11">
        <v>7</v>
      </c>
      <c r="M20" s="11">
        <v>5</v>
      </c>
      <c r="N20" s="11">
        <v>2</v>
      </c>
    </row>
    <row r="21" spans="2:14" ht="20.100000000000001" customHeight="1" thickBot="1" x14ac:dyDescent="0.25">
      <c r="B21" s="6" t="s">
        <v>12</v>
      </c>
      <c r="C21" s="11">
        <v>718</v>
      </c>
      <c r="D21" s="11">
        <v>618</v>
      </c>
      <c r="E21" s="11">
        <v>100</v>
      </c>
      <c r="F21" s="11">
        <v>3</v>
      </c>
      <c r="G21" s="11">
        <v>3</v>
      </c>
      <c r="H21" s="11">
        <v>0</v>
      </c>
      <c r="I21" s="11">
        <v>688</v>
      </c>
      <c r="J21" s="11">
        <v>596</v>
      </c>
      <c r="K21" s="11">
        <v>92</v>
      </c>
      <c r="L21" s="11">
        <v>9</v>
      </c>
      <c r="M21" s="11">
        <v>9</v>
      </c>
      <c r="N21" s="11">
        <v>0</v>
      </c>
    </row>
    <row r="22" spans="2:14" ht="20.100000000000001" customHeight="1" thickBot="1" x14ac:dyDescent="0.25">
      <c r="B22" s="6" t="s">
        <v>13</v>
      </c>
      <c r="C22" s="11">
        <v>1708</v>
      </c>
      <c r="D22" s="11">
        <v>1303</v>
      </c>
      <c r="E22" s="11">
        <v>405</v>
      </c>
      <c r="F22" s="11">
        <v>13</v>
      </c>
      <c r="G22" s="11">
        <v>11</v>
      </c>
      <c r="H22" s="11">
        <v>2</v>
      </c>
      <c r="I22" s="11">
        <v>1687</v>
      </c>
      <c r="J22" s="11">
        <v>1158</v>
      </c>
      <c r="K22" s="11">
        <v>529</v>
      </c>
      <c r="L22" s="11">
        <v>3</v>
      </c>
      <c r="M22" s="11">
        <v>3</v>
      </c>
      <c r="N22" s="11">
        <v>0</v>
      </c>
    </row>
    <row r="23" spans="2:14" ht="20.100000000000001" customHeight="1" thickBot="1" x14ac:dyDescent="0.25">
      <c r="B23" s="6" t="s">
        <v>14</v>
      </c>
      <c r="C23" s="11">
        <v>6571</v>
      </c>
      <c r="D23" s="11">
        <v>3675</v>
      </c>
      <c r="E23" s="11">
        <v>2896</v>
      </c>
      <c r="F23" s="11">
        <v>3</v>
      </c>
      <c r="G23" s="11">
        <v>1</v>
      </c>
      <c r="H23" s="11">
        <v>2</v>
      </c>
      <c r="I23" s="11">
        <v>6910</v>
      </c>
      <c r="J23" s="11">
        <v>3927</v>
      </c>
      <c r="K23" s="11">
        <v>2983</v>
      </c>
      <c r="L23" s="11">
        <v>0</v>
      </c>
      <c r="M23" s="11">
        <v>0</v>
      </c>
      <c r="N23" s="11">
        <v>0</v>
      </c>
    </row>
    <row r="24" spans="2:14" ht="20.100000000000001" customHeight="1" thickBot="1" x14ac:dyDescent="0.25">
      <c r="B24" s="6" t="s">
        <v>15</v>
      </c>
      <c r="C24" s="11">
        <v>1886</v>
      </c>
      <c r="D24" s="11">
        <v>1206</v>
      </c>
      <c r="E24" s="11">
        <v>680</v>
      </c>
      <c r="F24" s="11">
        <v>15</v>
      </c>
      <c r="G24" s="11">
        <v>11</v>
      </c>
      <c r="H24" s="11">
        <v>4</v>
      </c>
      <c r="I24" s="11">
        <v>1608</v>
      </c>
      <c r="J24" s="11">
        <v>1044</v>
      </c>
      <c r="K24" s="11">
        <v>564</v>
      </c>
      <c r="L24" s="11">
        <v>7</v>
      </c>
      <c r="M24" s="11">
        <v>2</v>
      </c>
      <c r="N24" s="11">
        <v>5</v>
      </c>
    </row>
    <row r="25" spans="2:14" ht="20.100000000000001" customHeight="1" thickBot="1" x14ac:dyDescent="0.25">
      <c r="B25" s="6" t="s">
        <v>16</v>
      </c>
      <c r="C25" s="11">
        <v>1033</v>
      </c>
      <c r="D25" s="11">
        <v>794</v>
      </c>
      <c r="E25" s="11">
        <v>239</v>
      </c>
      <c r="F25" s="11">
        <v>8</v>
      </c>
      <c r="G25" s="11">
        <v>3</v>
      </c>
      <c r="H25" s="11">
        <v>5</v>
      </c>
      <c r="I25" s="11">
        <v>987</v>
      </c>
      <c r="J25" s="11">
        <v>460</v>
      </c>
      <c r="K25" s="11">
        <v>527</v>
      </c>
      <c r="L25" s="11">
        <v>5</v>
      </c>
      <c r="M25" s="11">
        <v>2</v>
      </c>
      <c r="N25" s="11">
        <v>3</v>
      </c>
    </row>
    <row r="26" spans="2:14" ht="20.100000000000001" customHeight="1" thickBot="1" x14ac:dyDescent="0.25">
      <c r="B26" s="7" t="s">
        <v>17</v>
      </c>
      <c r="C26" s="11">
        <v>1575</v>
      </c>
      <c r="D26" s="11">
        <v>940</v>
      </c>
      <c r="E26" s="11">
        <v>635</v>
      </c>
      <c r="F26" s="11">
        <v>5</v>
      </c>
      <c r="G26" s="11">
        <v>3</v>
      </c>
      <c r="H26" s="11">
        <v>2</v>
      </c>
      <c r="I26" s="11">
        <v>1603</v>
      </c>
      <c r="J26" s="11">
        <v>907</v>
      </c>
      <c r="K26" s="11">
        <v>696</v>
      </c>
      <c r="L26" s="11">
        <v>18</v>
      </c>
      <c r="M26" s="11">
        <v>8</v>
      </c>
      <c r="N26" s="11">
        <v>10</v>
      </c>
    </row>
    <row r="27" spans="2:14" ht="20.100000000000001" customHeight="1" thickBot="1" x14ac:dyDescent="0.25">
      <c r="B27" s="8" t="s">
        <v>18</v>
      </c>
      <c r="C27" s="11">
        <v>174</v>
      </c>
      <c r="D27" s="11">
        <v>109</v>
      </c>
      <c r="E27" s="11">
        <v>65</v>
      </c>
      <c r="F27" s="11">
        <v>0</v>
      </c>
      <c r="G27" s="11">
        <v>0</v>
      </c>
      <c r="H27" s="11">
        <v>0</v>
      </c>
      <c r="I27" s="11">
        <v>230</v>
      </c>
      <c r="J27" s="11">
        <v>76</v>
      </c>
      <c r="K27" s="11">
        <v>154</v>
      </c>
      <c r="L27" s="11">
        <v>0</v>
      </c>
      <c r="M27" s="11">
        <v>0</v>
      </c>
      <c r="N27" s="11">
        <v>0</v>
      </c>
    </row>
    <row r="28" spans="2:14" ht="20.100000000000001" customHeight="1" thickBot="1" x14ac:dyDescent="0.25">
      <c r="B28" s="9" t="s">
        <v>19</v>
      </c>
      <c r="C28" s="12">
        <f>SUM(C11:C27)</f>
        <v>43567</v>
      </c>
      <c r="D28" s="12">
        <f t="shared" ref="D28:H28" si="0">SUM(D11:D27)</f>
        <v>28385</v>
      </c>
      <c r="E28" s="12">
        <f t="shared" si="0"/>
        <v>15182</v>
      </c>
      <c r="F28" s="12">
        <f t="shared" si="0"/>
        <v>122</v>
      </c>
      <c r="G28" s="12">
        <f t="shared" si="0"/>
        <v>91</v>
      </c>
      <c r="H28" s="12">
        <f t="shared" si="0"/>
        <v>31</v>
      </c>
      <c r="I28" s="12">
        <f>SUM(I11:I27)</f>
        <v>43586</v>
      </c>
      <c r="J28" s="12">
        <f t="shared" ref="J28:N28" si="1">SUM(J11:J27)</f>
        <v>26984</v>
      </c>
      <c r="K28" s="12">
        <f t="shared" si="1"/>
        <v>16602</v>
      </c>
      <c r="L28" s="12">
        <f t="shared" si="1"/>
        <v>115</v>
      </c>
      <c r="M28" s="12">
        <f t="shared" si="1"/>
        <v>83</v>
      </c>
      <c r="N28" s="12">
        <f t="shared" si="1"/>
        <v>32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1" spans="2:14" ht="39.75" customHeight="1" thickBot="1" x14ac:dyDescent="0.25">
      <c r="C31" s="32" t="s">
        <v>122</v>
      </c>
      <c r="D31" s="33"/>
      <c r="E31" s="33"/>
      <c r="F31" s="32" t="s">
        <v>122</v>
      </c>
      <c r="G31" s="33"/>
      <c r="H31" s="33"/>
    </row>
    <row r="32" spans="2:14" ht="57.75" thickBot="1" x14ac:dyDescent="0.25">
      <c r="C32" s="10" t="s">
        <v>36</v>
      </c>
      <c r="D32" s="10" t="s">
        <v>37</v>
      </c>
      <c r="E32" s="10" t="s">
        <v>38</v>
      </c>
      <c r="F32" s="10" t="s">
        <v>112</v>
      </c>
      <c r="G32" s="10" t="s">
        <v>113</v>
      </c>
      <c r="H32" s="10" t="s">
        <v>114</v>
      </c>
    </row>
    <row r="33" spans="2:8" ht="20.100000000000001" customHeight="1" thickBot="1" x14ac:dyDescent="0.25">
      <c r="B33" s="5" t="s">
        <v>2</v>
      </c>
      <c r="C33" s="14">
        <f t="shared" ref="C33:C50" si="2">IF(C11&gt;0,(I11-C11)/C11,"-")</f>
        <v>-2.1013597033374538E-2</v>
      </c>
      <c r="D33" s="14">
        <f t="shared" ref="D33:D50" si="3">IF(D11&gt;0,(J11-D11)/D11,"-")</f>
        <v>-4.7661870503597124E-2</v>
      </c>
      <c r="E33" s="14">
        <f t="shared" ref="E33:E50" si="4">IF(E11&gt;0,(K11-E11)/E11,"-")</f>
        <v>5.8823529411764705E-2</v>
      </c>
      <c r="F33" s="14">
        <f t="shared" ref="F33:F50" si="5">IF(F11&gt;0,(L11-F11)/F11,"-")</f>
        <v>-0.17391304347826086</v>
      </c>
      <c r="G33" s="14">
        <f t="shared" ref="G33:G50" si="6">IF(G11&gt;0,(M11-G11)/G11,"-")</f>
        <v>-0.13636363636363635</v>
      </c>
      <c r="H33" s="14">
        <f t="shared" ref="H33:H50" si="7">IF(H11&gt;0,(N11-H11)/H11,"-")</f>
        <v>-1</v>
      </c>
    </row>
    <row r="34" spans="2:8" ht="20.100000000000001" customHeight="1" thickBot="1" x14ac:dyDescent="0.25">
      <c r="B34" s="6" t="s">
        <v>3</v>
      </c>
      <c r="C34" s="14">
        <f t="shared" si="2"/>
        <v>-3.3811475409836068E-2</v>
      </c>
      <c r="D34" s="14">
        <f t="shared" si="3"/>
        <v>-0.10472972972972973</v>
      </c>
      <c r="E34" s="14">
        <f t="shared" si="4"/>
        <v>7.5520833333333329E-2</v>
      </c>
      <c r="F34" s="14">
        <f t="shared" si="5"/>
        <v>1.75</v>
      </c>
      <c r="G34" s="14">
        <f t="shared" si="6"/>
        <v>2</v>
      </c>
      <c r="H34" s="14">
        <f t="shared" si="7"/>
        <v>1.5</v>
      </c>
    </row>
    <row r="35" spans="2:8" ht="20.100000000000001" customHeight="1" thickBot="1" x14ac:dyDescent="0.25">
      <c r="B35" s="6" t="s">
        <v>4</v>
      </c>
      <c r="C35" s="14">
        <f t="shared" si="2"/>
        <v>0.10143042912873862</v>
      </c>
      <c r="D35" s="14">
        <f t="shared" si="3"/>
        <v>1.4E-2</v>
      </c>
      <c r="E35" s="14">
        <f t="shared" si="4"/>
        <v>0.26394052044609667</v>
      </c>
      <c r="F35" s="14" t="str">
        <f t="shared" si="5"/>
        <v>-</v>
      </c>
      <c r="G35" s="14" t="str">
        <f t="shared" si="6"/>
        <v>-</v>
      </c>
      <c r="H35" s="14" t="str">
        <f t="shared" si="7"/>
        <v>-</v>
      </c>
    </row>
    <row r="36" spans="2:8" ht="20.100000000000001" customHeight="1" thickBot="1" x14ac:dyDescent="0.25">
      <c r="B36" s="6" t="s">
        <v>5</v>
      </c>
      <c r="C36" s="14">
        <f t="shared" si="2"/>
        <v>-0.14827995255041518</v>
      </c>
      <c r="D36" s="14">
        <f t="shared" si="3"/>
        <v>-0.1228813559322034</v>
      </c>
      <c r="E36" s="14">
        <f t="shared" si="4"/>
        <v>-0.18059299191374664</v>
      </c>
      <c r="F36" s="14" t="str">
        <f t="shared" si="5"/>
        <v>-</v>
      </c>
      <c r="G36" s="14" t="str">
        <f t="shared" si="6"/>
        <v>-</v>
      </c>
      <c r="H36" s="14" t="str">
        <f t="shared" si="7"/>
        <v>-</v>
      </c>
    </row>
    <row r="37" spans="2:8" ht="20.100000000000001" customHeight="1" thickBot="1" x14ac:dyDescent="0.25">
      <c r="B37" s="6" t="s">
        <v>6</v>
      </c>
      <c r="C37" s="14">
        <f t="shared" si="2"/>
        <v>-1.1549183592194345E-2</v>
      </c>
      <c r="D37" s="14">
        <f t="shared" si="3"/>
        <v>-6.3829787234042548E-2</v>
      </c>
      <c r="E37" s="14">
        <f t="shared" si="4"/>
        <v>0.14421553090332806</v>
      </c>
      <c r="F37" s="14">
        <f t="shared" si="5"/>
        <v>-0.5714285714285714</v>
      </c>
      <c r="G37" s="14">
        <f t="shared" si="6"/>
        <v>-0.8571428571428571</v>
      </c>
      <c r="H37" s="14" t="str">
        <f t="shared" si="7"/>
        <v>-</v>
      </c>
    </row>
    <row r="38" spans="2:8" ht="20.100000000000001" customHeight="1" thickBot="1" x14ac:dyDescent="0.25">
      <c r="B38" s="6" t="s">
        <v>7</v>
      </c>
      <c r="C38" s="14">
        <f t="shared" si="2"/>
        <v>-0.13539651837524178</v>
      </c>
      <c r="D38" s="14">
        <f t="shared" si="3"/>
        <v>-0.10144927536231885</v>
      </c>
      <c r="E38" s="14">
        <f t="shared" si="4"/>
        <v>-0.20348837209302326</v>
      </c>
      <c r="F38" s="14" t="str">
        <f t="shared" si="5"/>
        <v>-</v>
      </c>
      <c r="G38" s="14" t="str">
        <f t="shared" si="6"/>
        <v>-</v>
      </c>
      <c r="H38" s="14" t="str">
        <f t="shared" si="7"/>
        <v>-</v>
      </c>
    </row>
    <row r="39" spans="2:8" ht="20.100000000000001" customHeight="1" thickBot="1" x14ac:dyDescent="0.25">
      <c r="B39" s="6" t="s">
        <v>8</v>
      </c>
      <c r="C39" s="14">
        <f t="shared" si="2"/>
        <v>-7.3539518900343645E-2</v>
      </c>
      <c r="D39" s="14">
        <f t="shared" si="3"/>
        <v>-0.16462167689161555</v>
      </c>
      <c r="E39" s="14">
        <f t="shared" si="4"/>
        <v>0.11320754716981132</v>
      </c>
      <c r="F39" s="14">
        <f t="shared" si="5"/>
        <v>-0.625</v>
      </c>
      <c r="G39" s="14">
        <f t="shared" si="6"/>
        <v>-0.4</v>
      </c>
      <c r="H39" s="14">
        <f t="shared" si="7"/>
        <v>-1</v>
      </c>
    </row>
    <row r="40" spans="2:8" ht="20.100000000000001" customHeight="1" thickBot="1" x14ac:dyDescent="0.25">
      <c r="B40" s="6" t="s">
        <v>9</v>
      </c>
      <c r="C40" s="14">
        <f t="shared" si="2"/>
        <v>6.4630681818181823E-2</v>
      </c>
      <c r="D40" s="14">
        <f t="shared" si="3"/>
        <v>-3.9419087136929459E-2</v>
      </c>
      <c r="E40" s="14">
        <f t="shared" si="4"/>
        <v>0.29054054054054052</v>
      </c>
      <c r="F40" s="14">
        <f t="shared" si="5"/>
        <v>1.4</v>
      </c>
      <c r="G40" s="14">
        <f t="shared" si="6"/>
        <v>2</v>
      </c>
      <c r="H40" s="14">
        <f t="shared" si="7"/>
        <v>0.5</v>
      </c>
    </row>
    <row r="41" spans="2:8" ht="20.100000000000001" customHeight="1" thickBot="1" x14ac:dyDescent="0.25">
      <c r="B41" s="6" t="s">
        <v>10</v>
      </c>
      <c r="C41" s="14">
        <f t="shared" si="2"/>
        <v>5.3238686779059449E-2</v>
      </c>
      <c r="D41" s="14">
        <f t="shared" si="3"/>
        <v>-5.433045701502077E-3</v>
      </c>
      <c r="E41" s="14">
        <f t="shared" si="4"/>
        <v>0.12649640861931366</v>
      </c>
      <c r="F41" s="14">
        <f t="shared" si="5"/>
        <v>0.18181818181818182</v>
      </c>
      <c r="G41" s="14">
        <f t="shared" si="6"/>
        <v>1.75</v>
      </c>
      <c r="H41" s="14">
        <f t="shared" si="7"/>
        <v>-0.7142857142857143</v>
      </c>
    </row>
    <row r="42" spans="2:8" ht="20.100000000000001" customHeight="1" thickBot="1" x14ac:dyDescent="0.25">
      <c r="B42" s="6" t="s">
        <v>11</v>
      </c>
      <c r="C42" s="14">
        <f t="shared" si="2"/>
        <v>2.9440952695997353E-2</v>
      </c>
      <c r="D42" s="14">
        <f t="shared" si="3"/>
        <v>-1.7130620985010708E-2</v>
      </c>
      <c r="E42" s="14">
        <f t="shared" si="4"/>
        <v>0.10476190476190476</v>
      </c>
      <c r="F42" s="14">
        <f t="shared" si="5"/>
        <v>-0.58823529411764708</v>
      </c>
      <c r="G42" s="14">
        <f t="shared" si="6"/>
        <v>-0.6875</v>
      </c>
      <c r="H42" s="14">
        <f t="shared" si="7"/>
        <v>1</v>
      </c>
    </row>
    <row r="43" spans="2:8" ht="20.100000000000001" customHeight="1" thickBot="1" x14ac:dyDescent="0.25">
      <c r="B43" s="6" t="s">
        <v>12</v>
      </c>
      <c r="C43" s="14">
        <f t="shared" si="2"/>
        <v>-4.1782729805013928E-2</v>
      </c>
      <c r="D43" s="14">
        <f t="shared" si="3"/>
        <v>-3.5598705501618123E-2</v>
      </c>
      <c r="E43" s="14">
        <f t="shared" si="4"/>
        <v>-0.08</v>
      </c>
      <c r="F43" s="14">
        <f t="shared" si="5"/>
        <v>2</v>
      </c>
      <c r="G43" s="14">
        <f t="shared" si="6"/>
        <v>2</v>
      </c>
      <c r="H43" s="14" t="str">
        <f t="shared" si="7"/>
        <v>-</v>
      </c>
    </row>
    <row r="44" spans="2:8" ht="20.100000000000001" customHeight="1" thickBot="1" x14ac:dyDescent="0.25">
      <c r="B44" s="6" t="s">
        <v>13</v>
      </c>
      <c r="C44" s="14">
        <f t="shared" si="2"/>
        <v>-1.2295081967213115E-2</v>
      </c>
      <c r="D44" s="14">
        <f t="shared" si="3"/>
        <v>-0.11128165771297006</v>
      </c>
      <c r="E44" s="14">
        <f t="shared" si="4"/>
        <v>0.30617283950617286</v>
      </c>
      <c r="F44" s="14">
        <f t="shared" si="5"/>
        <v>-0.76923076923076927</v>
      </c>
      <c r="G44" s="14">
        <f t="shared" si="6"/>
        <v>-0.72727272727272729</v>
      </c>
      <c r="H44" s="14">
        <f t="shared" si="7"/>
        <v>-1</v>
      </c>
    </row>
    <row r="45" spans="2:8" ht="20.100000000000001" customHeight="1" thickBot="1" x14ac:dyDescent="0.25">
      <c r="B45" s="6" t="s">
        <v>14</v>
      </c>
      <c r="C45" s="14">
        <f t="shared" si="2"/>
        <v>5.1590321107898345E-2</v>
      </c>
      <c r="D45" s="14">
        <f t="shared" si="3"/>
        <v>6.8571428571428575E-2</v>
      </c>
      <c r="E45" s="14">
        <f t="shared" si="4"/>
        <v>3.0041436464088397E-2</v>
      </c>
      <c r="F45" s="14">
        <f t="shared" si="5"/>
        <v>-1</v>
      </c>
      <c r="G45" s="14">
        <f t="shared" si="6"/>
        <v>-1</v>
      </c>
      <c r="H45" s="14">
        <f t="shared" si="7"/>
        <v>-1</v>
      </c>
    </row>
    <row r="46" spans="2:8" ht="20.100000000000001" customHeight="1" thickBot="1" x14ac:dyDescent="0.25">
      <c r="B46" s="6" t="s">
        <v>15</v>
      </c>
      <c r="C46" s="14">
        <f t="shared" si="2"/>
        <v>-0.14740190880169671</v>
      </c>
      <c r="D46" s="14">
        <f t="shared" si="3"/>
        <v>-0.13432835820895522</v>
      </c>
      <c r="E46" s="14">
        <f t="shared" si="4"/>
        <v>-0.17058823529411765</v>
      </c>
      <c r="F46" s="14">
        <f t="shared" si="5"/>
        <v>-0.53333333333333333</v>
      </c>
      <c r="G46" s="14">
        <f t="shared" si="6"/>
        <v>-0.81818181818181823</v>
      </c>
      <c r="H46" s="14">
        <f t="shared" si="7"/>
        <v>0.25</v>
      </c>
    </row>
    <row r="47" spans="2:8" ht="20.100000000000001" customHeight="1" thickBot="1" x14ac:dyDescent="0.25">
      <c r="B47" s="6" t="s">
        <v>16</v>
      </c>
      <c r="C47" s="14">
        <f t="shared" si="2"/>
        <v>-4.4530493707647625E-2</v>
      </c>
      <c r="D47" s="14">
        <f t="shared" si="3"/>
        <v>-0.42065491183879095</v>
      </c>
      <c r="E47" s="14">
        <f t="shared" si="4"/>
        <v>1.2050209205020921</v>
      </c>
      <c r="F47" s="14">
        <f t="shared" si="5"/>
        <v>-0.375</v>
      </c>
      <c r="G47" s="14">
        <f t="shared" si="6"/>
        <v>-0.33333333333333331</v>
      </c>
      <c r="H47" s="14">
        <f t="shared" si="7"/>
        <v>-0.4</v>
      </c>
    </row>
    <row r="48" spans="2:8" ht="20.100000000000001" customHeight="1" thickBot="1" x14ac:dyDescent="0.25">
      <c r="B48" s="7" t="s">
        <v>17</v>
      </c>
      <c r="C48" s="14">
        <f t="shared" si="2"/>
        <v>1.7777777777777778E-2</v>
      </c>
      <c r="D48" s="14">
        <f t="shared" si="3"/>
        <v>-3.5106382978723406E-2</v>
      </c>
      <c r="E48" s="14">
        <f t="shared" si="4"/>
        <v>9.6062992125984251E-2</v>
      </c>
      <c r="F48" s="14">
        <f t="shared" si="5"/>
        <v>2.6</v>
      </c>
      <c r="G48" s="14">
        <f t="shared" si="6"/>
        <v>1.6666666666666667</v>
      </c>
      <c r="H48" s="14">
        <f t="shared" si="7"/>
        <v>4</v>
      </c>
    </row>
    <row r="49" spans="2:8" ht="20.100000000000001" customHeight="1" thickBot="1" x14ac:dyDescent="0.25">
      <c r="B49" s="8" t="s">
        <v>18</v>
      </c>
      <c r="C49" s="14">
        <f t="shared" si="2"/>
        <v>0.32183908045977011</v>
      </c>
      <c r="D49" s="14">
        <f t="shared" si="3"/>
        <v>-0.30275229357798167</v>
      </c>
      <c r="E49" s="14">
        <f t="shared" si="4"/>
        <v>1.3692307692307693</v>
      </c>
      <c r="F49" s="14" t="str">
        <f t="shared" si="5"/>
        <v>-</v>
      </c>
      <c r="G49" s="14" t="str">
        <f t="shared" si="6"/>
        <v>-</v>
      </c>
      <c r="H49" s="14" t="str">
        <f t="shared" si="7"/>
        <v>-</v>
      </c>
    </row>
    <row r="50" spans="2:8" ht="20.100000000000001" customHeight="1" thickBot="1" x14ac:dyDescent="0.25">
      <c r="B50" s="9" t="s">
        <v>19</v>
      </c>
      <c r="C50" s="15">
        <f t="shared" si="2"/>
        <v>4.3610989969472308E-4</v>
      </c>
      <c r="D50" s="15">
        <f t="shared" si="3"/>
        <v>-4.9357054782455521E-2</v>
      </c>
      <c r="E50" s="15">
        <f t="shared" si="4"/>
        <v>9.3531813990251608E-2</v>
      </c>
      <c r="F50" s="15">
        <f t="shared" si="5"/>
        <v>-5.737704918032787E-2</v>
      </c>
      <c r="G50" s="15">
        <f t="shared" si="6"/>
        <v>-8.7912087912087919E-2</v>
      </c>
      <c r="H50" s="15">
        <f t="shared" si="7"/>
        <v>3.2258064516129031E-2</v>
      </c>
    </row>
    <row r="53" spans="2:8" ht="25.5" customHeight="1" x14ac:dyDescent="0.2">
      <c r="B53" s="49" t="s">
        <v>118</v>
      </c>
      <c r="C53" s="49"/>
      <c r="D53" s="49"/>
      <c r="E53" s="49"/>
      <c r="F53" s="49"/>
      <c r="G53" s="49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32" t="s">
        <v>119</v>
      </c>
      <c r="D9" s="33"/>
      <c r="E9" s="33"/>
      <c r="F9" s="33"/>
      <c r="G9" s="33" t="s">
        <v>120</v>
      </c>
      <c r="H9" s="33"/>
      <c r="I9" s="33"/>
      <c r="J9" s="33"/>
      <c r="K9" s="33" t="s">
        <v>122</v>
      </c>
      <c r="L9" s="33"/>
      <c r="M9" s="33"/>
      <c r="N9" s="33"/>
    </row>
    <row r="10" spans="2:14" ht="44.25" customHeight="1" thickBot="1" x14ac:dyDescent="0.25"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39</v>
      </c>
      <c r="H10" s="10" t="s">
        <v>40</v>
      </c>
      <c r="I10" s="10" t="s">
        <v>41</v>
      </c>
      <c r="J10" s="10" t="s">
        <v>42</v>
      </c>
      <c r="K10" s="10" t="s">
        <v>39</v>
      </c>
      <c r="L10" s="10" t="s">
        <v>40</v>
      </c>
      <c r="M10" s="10" t="s">
        <v>41</v>
      </c>
      <c r="N10" s="10" t="s">
        <v>42</v>
      </c>
    </row>
    <row r="11" spans="2:14" ht="20.100000000000001" customHeight="1" thickBot="1" x14ac:dyDescent="0.25">
      <c r="B11" s="5" t="s">
        <v>2</v>
      </c>
      <c r="C11" s="11">
        <v>2038</v>
      </c>
      <c r="D11" s="11">
        <v>16</v>
      </c>
      <c r="E11" s="11">
        <v>1522</v>
      </c>
      <c r="F11" s="11">
        <v>500</v>
      </c>
      <c r="G11" s="11">
        <v>1954</v>
      </c>
      <c r="H11" s="11">
        <v>15</v>
      </c>
      <c r="I11" s="11">
        <v>1479</v>
      </c>
      <c r="J11" s="11">
        <v>460</v>
      </c>
      <c r="K11" s="14">
        <f>IF(C11=0,"-",(G11-C11)/C11)</f>
        <v>-4.1216879293424928E-2</v>
      </c>
      <c r="L11" s="14">
        <f>IF(D11=0,"-",(H11-D11)/D11)</f>
        <v>-6.25E-2</v>
      </c>
      <c r="M11" s="14">
        <f>IF(E11=0,"-",(I11-E11)/E11)</f>
        <v>-2.8252299605781867E-2</v>
      </c>
      <c r="N11" s="14">
        <f>IF(F11=0,"-",(J11-F11)/F11)</f>
        <v>-0.08</v>
      </c>
    </row>
    <row r="12" spans="2:14" ht="20.100000000000001" customHeight="1" thickBot="1" x14ac:dyDescent="0.25">
      <c r="B12" s="6" t="s">
        <v>3</v>
      </c>
      <c r="C12" s="11">
        <v>215</v>
      </c>
      <c r="D12" s="11">
        <v>0</v>
      </c>
      <c r="E12" s="11">
        <v>168</v>
      </c>
      <c r="F12" s="11">
        <v>47</v>
      </c>
      <c r="G12" s="11">
        <v>203</v>
      </c>
      <c r="H12" s="11">
        <v>0</v>
      </c>
      <c r="I12" s="11">
        <v>167</v>
      </c>
      <c r="J12" s="11">
        <v>36</v>
      </c>
      <c r="K12" s="14">
        <f t="shared" ref="K12:N28" si="0">IF(C12=0,"-",(G12-C12)/C12)</f>
        <v>-5.5813953488372092E-2</v>
      </c>
      <c r="L12" s="14" t="str">
        <f t="shared" si="0"/>
        <v>-</v>
      </c>
      <c r="M12" s="14">
        <f t="shared" si="0"/>
        <v>-5.9523809523809521E-3</v>
      </c>
      <c r="N12" s="14">
        <f t="shared" si="0"/>
        <v>-0.23404255319148937</v>
      </c>
    </row>
    <row r="13" spans="2:14" ht="20.100000000000001" customHeight="1" thickBot="1" x14ac:dyDescent="0.25">
      <c r="B13" s="6" t="s">
        <v>4</v>
      </c>
      <c r="C13" s="11">
        <v>187</v>
      </c>
      <c r="D13" s="11">
        <v>0</v>
      </c>
      <c r="E13" s="11">
        <v>149</v>
      </c>
      <c r="F13" s="11">
        <v>38</v>
      </c>
      <c r="G13" s="11">
        <v>201</v>
      </c>
      <c r="H13" s="11">
        <v>0</v>
      </c>
      <c r="I13" s="11">
        <v>149</v>
      </c>
      <c r="J13" s="11">
        <v>52</v>
      </c>
      <c r="K13" s="14">
        <f t="shared" si="0"/>
        <v>7.4866310160427801E-2</v>
      </c>
      <c r="L13" s="14" t="str">
        <f t="shared" si="0"/>
        <v>-</v>
      </c>
      <c r="M13" s="14">
        <f t="shared" si="0"/>
        <v>0</v>
      </c>
      <c r="N13" s="14">
        <f t="shared" si="0"/>
        <v>0.36842105263157893</v>
      </c>
    </row>
    <row r="14" spans="2:14" ht="20.100000000000001" customHeight="1" thickBot="1" x14ac:dyDescent="0.25">
      <c r="B14" s="6" t="s">
        <v>5</v>
      </c>
      <c r="C14" s="11">
        <v>394</v>
      </c>
      <c r="D14" s="11">
        <v>0</v>
      </c>
      <c r="E14" s="11">
        <v>320</v>
      </c>
      <c r="F14" s="11">
        <v>75</v>
      </c>
      <c r="G14" s="11">
        <v>322</v>
      </c>
      <c r="H14" s="11">
        <v>0</v>
      </c>
      <c r="I14" s="11">
        <v>253</v>
      </c>
      <c r="J14" s="11">
        <v>69</v>
      </c>
      <c r="K14" s="14">
        <f t="shared" si="0"/>
        <v>-0.18274111675126903</v>
      </c>
      <c r="L14" s="14" t="str">
        <f t="shared" si="0"/>
        <v>-</v>
      </c>
      <c r="M14" s="14">
        <f t="shared" si="0"/>
        <v>-0.20937500000000001</v>
      </c>
      <c r="N14" s="14">
        <f t="shared" si="0"/>
        <v>-0.08</v>
      </c>
    </row>
    <row r="15" spans="2:14" ht="20.100000000000001" customHeight="1" thickBot="1" x14ac:dyDescent="0.25">
      <c r="B15" s="6" t="s">
        <v>6</v>
      </c>
      <c r="C15" s="11">
        <v>451</v>
      </c>
      <c r="D15" s="11">
        <v>11</v>
      </c>
      <c r="E15" s="11">
        <v>340</v>
      </c>
      <c r="F15" s="11">
        <v>100</v>
      </c>
      <c r="G15" s="11">
        <v>394</v>
      </c>
      <c r="H15" s="11">
        <v>5</v>
      </c>
      <c r="I15" s="11">
        <v>302</v>
      </c>
      <c r="J15" s="11">
        <v>87</v>
      </c>
      <c r="K15" s="14">
        <f t="shared" si="0"/>
        <v>-0.12638580931263857</v>
      </c>
      <c r="L15" s="14">
        <f t="shared" si="0"/>
        <v>-0.54545454545454541</v>
      </c>
      <c r="M15" s="14">
        <f t="shared" si="0"/>
        <v>-0.11176470588235295</v>
      </c>
      <c r="N15" s="14">
        <f t="shared" si="0"/>
        <v>-0.13</v>
      </c>
    </row>
    <row r="16" spans="2:14" ht="20.100000000000001" customHeight="1" thickBot="1" x14ac:dyDescent="0.25">
      <c r="B16" s="6" t="s">
        <v>7</v>
      </c>
      <c r="C16" s="11">
        <v>116</v>
      </c>
      <c r="D16" s="11">
        <v>1</v>
      </c>
      <c r="E16" s="11">
        <v>67</v>
      </c>
      <c r="F16" s="11">
        <v>48</v>
      </c>
      <c r="G16" s="11">
        <v>83</v>
      </c>
      <c r="H16" s="11">
        <v>0</v>
      </c>
      <c r="I16" s="11">
        <v>50</v>
      </c>
      <c r="J16" s="11">
        <v>33</v>
      </c>
      <c r="K16" s="14">
        <f t="shared" si="0"/>
        <v>-0.28448275862068967</v>
      </c>
      <c r="L16" s="14">
        <f t="shared" si="0"/>
        <v>-1</v>
      </c>
      <c r="M16" s="14">
        <f t="shared" si="0"/>
        <v>-0.2537313432835821</v>
      </c>
      <c r="N16" s="14">
        <f t="shared" si="0"/>
        <v>-0.3125</v>
      </c>
    </row>
    <row r="17" spans="2:14" ht="20.100000000000001" customHeight="1" thickBot="1" x14ac:dyDescent="0.25">
      <c r="B17" s="6" t="s">
        <v>8</v>
      </c>
      <c r="C17" s="11">
        <v>469</v>
      </c>
      <c r="D17" s="11">
        <v>1</v>
      </c>
      <c r="E17" s="11">
        <v>333</v>
      </c>
      <c r="F17" s="11">
        <v>135</v>
      </c>
      <c r="G17" s="11">
        <v>443</v>
      </c>
      <c r="H17" s="11">
        <v>0</v>
      </c>
      <c r="I17" s="11">
        <v>338</v>
      </c>
      <c r="J17" s="11">
        <v>105</v>
      </c>
      <c r="K17" s="14">
        <f t="shared" si="0"/>
        <v>-5.5437100213219619E-2</v>
      </c>
      <c r="L17" s="14">
        <f t="shared" si="0"/>
        <v>-1</v>
      </c>
      <c r="M17" s="14">
        <f t="shared" si="0"/>
        <v>1.5015015015015015E-2</v>
      </c>
      <c r="N17" s="14">
        <f t="shared" si="0"/>
        <v>-0.22222222222222221</v>
      </c>
    </row>
    <row r="18" spans="2:14" ht="20.100000000000001" customHeight="1" thickBot="1" x14ac:dyDescent="0.25">
      <c r="B18" s="6" t="s">
        <v>9</v>
      </c>
      <c r="C18" s="11">
        <v>474</v>
      </c>
      <c r="D18" s="11">
        <v>0</v>
      </c>
      <c r="E18" s="11">
        <v>347</v>
      </c>
      <c r="F18" s="11">
        <v>127</v>
      </c>
      <c r="G18" s="11">
        <v>477</v>
      </c>
      <c r="H18" s="11">
        <v>0</v>
      </c>
      <c r="I18" s="11">
        <v>323</v>
      </c>
      <c r="J18" s="11">
        <v>154</v>
      </c>
      <c r="K18" s="14">
        <f t="shared" si="0"/>
        <v>6.3291139240506328E-3</v>
      </c>
      <c r="L18" s="14" t="str">
        <f t="shared" si="0"/>
        <v>-</v>
      </c>
      <c r="M18" s="14">
        <f t="shared" si="0"/>
        <v>-6.9164265129683003E-2</v>
      </c>
      <c r="N18" s="14">
        <f t="shared" si="0"/>
        <v>0.2125984251968504</v>
      </c>
    </row>
    <row r="19" spans="2:14" ht="20.100000000000001" customHeight="1" thickBot="1" x14ac:dyDescent="0.25">
      <c r="B19" s="6" t="s">
        <v>10</v>
      </c>
      <c r="C19" s="11">
        <v>1399</v>
      </c>
      <c r="D19" s="11">
        <v>0</v>
      </c>
      <c r="E19" s="11">
        <v>693</v>
      </c>
      <c r="F19" s="11">
        <v>706</v>
      </c>
      <c r="G19" s="11">
        <v>1318</v>
      </c>
      <c r="H19" s="11">
        <v>19</v>
      </c>
      <c r="I19" s="11">
        <v>653</v>
      </c>
      <c r="J19" s="11">
        <v>646</v>
      </c>
      <c r="K19" s="14">
        <f t="shared" si="0"/>
        <v>-5.7898498927805575E-2</v>
      </c>
      <c r="L19" s="14" t="str">
        <f t="shared" si="0"/>
        <v>-</v>
      </c>
      <c r="M19" s="14">
        <f t="shared" si="0"/>
        <v>-5.772005772005772E-2</v>
      </c>
      <c r="N19" s="14">
        <f t="shared" si="0"/>
        <v>-8.4985835694050993E-2</v>
      </c>
    </row>
    <row r="20" spans="2:14" ht="20.100000000000001" customHeight="1" thickBot="1" x14ac:dyDescent="0.25">
      <c r="B20" s="6" t="s">
        <v>11</v>
      </c>
      <c r="C20" s="11">
        <v>1316</v>
      </c>
      <c r="D20" s="11">
        <v>13</v>
      </c>
      <c r="E20" s="11">
        <v>1033</v>
      </c>
      <c r="F20" s="11">
        <v>270</v>
      </c>
      <c r="G20" s="11">
        <v>1205</v>
      </c>
      <c r="H20" s="11">
        <v>8</v>
      </c>
      <c r="I20" s="11">
        <v>959</v>
      </c>
      <c r="J20" s="11">
        <v>238</v>
      </c>
      <c r="K20" s="14">
        <f t="shared" si="0"/>
        <v>-8.4346504559270521E-2</v>
      </c>
      <c r="L20" s="14">
        <f t="shared" si="0"/>
        <v>-0.38461538461538464</v>
      </c>
      <c r="M20" s="14">
        <f t="shared" si="0"/>
        <v>-7.1636011616650536E-2</v>
      </c>
      <c r="N20" s="14">
        <f t="shared" si="0"/>
        <v>-0.11851851851851852</v>
      </c>
    </row>
    <row r="21" spans="2:14" ht="20.100000000000001" customHeight="1" thickBot="1" x14ac:dyDescent="0.25">
      <c r="B21" s="6" t="s">
        <v>12</v>
      </c>
      <c r="C21" s="11">
        <v>152</v>
      </c>
      <c r="D21" s="11">
        <v>0</v>
      </c>
      <c r="E21" s="11">
        <v>113</v>
      </c>
      <c r="F21" s="11">
        <v>39</v>
      </c>
      <c r="G21" s="11">
        <v>184</v>
      </c>
      <c r="H21" s="11">
        <v>0</v>
      </c>
      <c r="I21" s="11">
        <v>135</v>
      </c>
      <c r="J21" s="11">
        <v>49</v>
      </c>
      <c r="K21" s="14">
        <f t="shared" si="0"/>
        <v>0.21052631578947367</v>
      </c>
      <c r="L21" s="14" t="str">
        <f t="shared" si="0"/>
        <v>-</v>
      </c>
      <c r="M21" s="14">
        <f t="shared" si="0"/>
        <v>0.19469026548672566</v>
      </c>
      <c r="N21" s="14">
        <f t="shared" si="0"/>
        <v>0.25641025641025639</v>
      </c>
    </row>
    <row r="22" spans="2:14" ht="20.100000000000001" customHeight="1" thickBot="1" x14ac:dyDescent="0.25">
      <c r="B22" s="6" t="s">
        <v>13</v>
      </c>
      <c r="C22" s="11">
        <v>448</v>
      </c>
      <c r="D22" s="11">
        <v>7</v>
      </c>
      <c r="E22" s="11">
        <v>286</v>
      </c>
      <c r="F22" s="11">
        <v>155</v>
      </c>
      <c r="G22" s="11">
        <v>457</v>
      </c>
      <c r="H22" s="11">
        <v>0</v>
      </c>
      <c r="I22" s="11">
        <v>297</v>
      </c>
      <c r="J22" s="11">
        <v>160</v>
      </c>
      <c r="K22" s="14">
        <f t="shared" si="0"/>
        <v>2.0089285714285716E-2</v>
      </c>
      <c r="L22" s="14">
        <f t="shared" si="0"/>
        <v>-1</v>
      </c>
      <c r="M22" s="14">
        <f t="shared" si="0"/>
        <v>3.8461538461538464E-2</v>
      </c>
      <c r="N22" s="14">
        <f t="shared" si="0"/>
        <v>3.2258064516129031E-2</v>
      </c>
    </row>
    <row r="23" spans="2:14" ht="20.100000000000001" customHeight="1" thickBot="1" x14ac:dyDescent="0.25">
      <c r="B23" s="6" t="s">
        <v>14</v>
      </c>
      <c r="C23" s="11">
        <v>1466</v>
      </c>
      <c r="D23" s="11">
        <v>6</v>
      </c>
      <c r="E23" s="11">
        <v>637</v>
      </c>
      <c r="F23" s="11">
        <v>823</v>
      </c>
      <c r="G23" s="11">
        <v>1422</v>
      </c>
      <c r="H23" s="11">
        <v>0</v>
      </c>
      <c r="I23" s="11">
        <v>594</v>
      </c>
      <c r="J23" s="11">
        <v>828</v>
      </c>
      <c r="K23" s="14">
        <f t="shared" si="0"/>
        <v>-3.0013642564802184E-2</v>
      </c>
      <c r="L23" s="14">
        <f t="shared" si="0"/>
        <v>-1</v>
      </c>
      <c r="M23" s="14">
        <f t="shared" si="0"/>
        <v>-6.7503924646781788E-2</v>
      </c>
      <c r="N23" s="14">
        <f t="shared" si="0"/>
        <v>6.0753341433778859E-3</v>
      </c>
    </row>
    <row r="24" spans="2:14" ht="20.100000000000001" customHeight="1" thickBot="1" x14ac:dyDescent="0.25">
      <c r="B24" s="6" t="s">
        <v>15</v>
      </c>
      <c r="C24" s="11">
        <v>335</v>
      </c>
      <c r="D24" s="11">
        <v>0</v>
      </c>
      <c r="E24" s="11">
        <v>268</v>
      </c>
      <c r="F24" s="11">
        <v>67</v>
      </c>
      <c r="G24" s="11">
        <v>341</v>
      </c>
      <c r="H24" s="11">
        <v>0</v>
      </c>
      <c r="I24" s="11">
        <v>268</v>
      </c>
      <c r="J24" s="11">
        <v>73</v>
      </c>
      <c r="K24" s="14">
        <f t="shared" si="0"/>
        <v>1.7910447761194031E-2</v>
      </c>
      <c r="L24" s="14" t="str">
        <f t="shared" si="0"/>
        <v>-</v>
      </c>
      <c r="M24" s="14">
        <f t="shared" si="0"/>
        <v>0</v>
      </c>
      <c r="N24" s="14">
        <f t="shared" si="0"/>
        <v>8.9552238805970144E-2</v>
      </c>
    </row>
    <row r="25" spans="2:14" ht="20.100000000000001" customHeight="1" thickBot="1" x14ac:dyDescent="0.25">
      <c r="B25" s="6" t="s">
        <v>16</v>
      </c>
      <c r="C25" s="11">
        <v>150</v>
      </c>
      <c r="D25" s="11">
        <v>0</v>
      </c>
      <c r="E25" s="11">
        <v>127</v>
      </c>
      <c r="F25" s="11">
        <v>23</v>
      </c>
      <c r="G25" s="11">
        <v>93</v>
      </c>
      <c r="H25" s="11">
        <v>0</v>
      </c>
      <c r="I25" s="11">
        <v>65</v>
      </c>
      <c r="J25" s="11">
        <v>28</v>
      </c>
      <c r="K25" s="14">
        <f t="shared" si="0"/>
        <v>-0.38</v>
      </c>
      <c r="L25" s="14" t="str">
        <f t="shared" si="0"/>
        <v>-</v>
      </c>
      <c r="M25" s="14">
        <f t="shared" si="0"/>
        <v>-0.48818897637795278</v>
      </c>
      <c r="N25" s="14">
        <f t="shared" si="0"/>
        <v>0.21739130434782608</v>
      </c>
    </row>
    <row r="26" spans="2:14" ht="20.100000000000001" customHeight="1" thickBot="1" x14ac:dyDescent="0.25">
      <c r="B26" s="7" t="s">
        <v>17</v>
      </c>
      <c r="C26" s="11">
        <v>244</v>
      </c>
      <c r="D26" s="11">
        <v>0</v>
      </c>
      <c r="E26" s="11">
        <v>153</v>
      </c>
      <c r="F26" s="11">
        <v>91</v>
      </c>
      <c r="G26" s="11">
        <v>249</v>
      </c>
      <c r="H26" s="11">
        <v>0</v>
      </c>
      <c r="I26" s="11">
        <v>180</v>
      </c>
      <c r="J26" s="11">
        <v>69</v>
      </c>
      <c r="K26" s="14">
        <f t="shared" si="0"/>
        <v>2.0491803278688523E-2</v>
      </c>
      <c r="L26" s="14" t="str">
        <f t="shared" si="0"/>
        <v>-</v>
      </c>
      <c r="M26" s="14">
        <f t="shared" si="0"/>
        <v>0.17647058823529413</v>
      </c>
      <c r="N26" s="14">
        <f t="shared" si="0"/>
        <v>-0.24175824175824176</v>
      </c>
    </row>
    <row r="27" spans="2:14" ht="20.100000000000001" customHeight="1" thickBot="1" x14ac:dyDescent="0.25">
      <c r="B27" s="8" t="s">
        <v>18</v>
      </c>
      <c r="C27" s="11">
        <v>53</v>
      </c>
      <c r="D27" s="11">
        <v>0</v>
      </c>
      <c r="E27" s="11">
        <v>41</v>
      </c>
      <c r="F27" s="11">
        <v>12</v>
      </c>
      <c r="G27" s="11">
        <v>57</v>
      </c>
      <c r="H27" s="11">
        <v>0</v>
      </c>
      <c r="I27" s="11">
        <v>52</v>
      </c>
      <c r="J27" s="11">
        <v>5</v>
      </c>
      <c r="K27" s="14">
        <f t="shared" si="0"/>
        <v>7.5471698113207544E-2</v>
      </c>
      <c r="L27" s="14" t="str">
        <f t="shared" si="0"/>
        <v>-</v>
      </c>
      <c r="M27" s="14">
        <f t="shared" si="0"/>
        <v>0.26829268292682928</v>
      </c>
      <c r="N27" s="14">
        <f t="shared" si="0"/>
        <v>-0.58333333333333337</v>
      </c>
    </row>
    <row r="28" spans="2:14" ht="20.100000000000001" customHeight="1" thickBot="1" x14ac:dyDescent="0.25">
      <c r="B28" s="9" t="s">
        <v>19</v>
      </c>
      <c r="C28" s="12">
        <f>SUM(C11:C27)</f>
        <v>9907</v>
      </c>
      <c r="D28" s="12">
        <f t="shared" ref="D28:F28" si="1">SUM(D11:D27)</f>
        <v>55</v>
      </c>
      <c r="E28" s="12">
        <f t="shared" si="1"/>
        <v>6597</v>
      </c>
      <c r="F28" s="12">
        <f t="shared" si="1"/>
        <v>3256</v>
      </c>
      <c r="G28" s="12">
        <f>SUM(G11:G27)</f>
        <v>9403</v>
      </c>
      <c r="H28" s="12">
        <f t="shared" ref="H28:J28" si="2">SUM(H11:H27)</f>
        <v>47</v>
      </c>
      <c r="I28" s="12">
        <f t="shared" si="2"/>
        <v>6264</v>
      </c>
      <c r="J28" s="12">
        <f t="shared" si="2"/>
        <v>3092</v>
      </c>
      <c r="K28" s="15">
        <f t="shared" si="0"/>
        <v>-5.08731200161502E-2</v>
      </c>
      <c r="L28" s="15">
        <f t="shared" si="0"/>
        <v>-0.14545454545454545</v>
      </c>
      <c r="M28" s="15">
        <f t="shared" si="0"/>
        <v>-5.0477489768076401E-2</v>
      </c>
      <c r="N28" s="15">
        <f t="shared" si="0"/>
        <v>-5.0368550368550369E-2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2" t="s">
        <v>119</v>
      </c>
      <c r="D9" s="33"/>
      <c r="E9" s="33"/>
      <c r="F9" s="33"/>
      <c r="G9" s="33"/>
      <c r="H9" s="33" t="s">
        <v>120</v>
      </c>
      <c r="I9" s="33"/>
      <c r="J9" s="33"/>
      <c r="K9" s="33"/>
      <c r="L9" s="33"/>
      <c r="M9" s="33" t="s">
        <v>122</v>
      </c>
      <c r="N9" s="33"/>
      <c r="O9" s="33"/>
      <c r="P9" s="33"/>
      <c r="Q9" s="33"/>
    </row>
    <row r="10" spans="2:17" ht="44.25" customHeight="1" thickBot="1" x14ac:dyDescent="0.25">
      <c r="C10" s="10" t="s">
        <v>43</v>
      </c>
      <c r="D10" s="10" t="s">
        <v>44</v>
      </c>
      <c r="E10" s="10" t="s">
        <v>45</v>
      </c>
      <c r="F10" s="10" t="s">
        <v>46</v>
      </c>
      <c r="G10" s="10" t="s">
        <v>47</v>
      </c>
      <c r="H10" s="10" t="s">
        <v>48</v>
      </c>
      <c r="I10" s="10" t="s">
        <v>49</v>
      </c>
      <c r="J10" s="10" t="s">
        <v>50</v>
      </c>
      <c r="K10" s="10" t="s">
        <v>51</v>
      </c>
      <c r="L10" s="10" t="s">
        <v>52</v>
      </c>
      <c r="M10" s="10" t="s">
        <v>43</v>
      </c>
      <c r="N10" s="10" t="s">
        <v>44</v>
      </c>
      <c r="O10" s="10" t="s">
        <v>45</v>
      </c>
      <c r="P10" s="10" t="s">
        <v>46</v>
      </c>
      <c r="Q10" s="10" t="s">
        <v>47</v>
      </c>
    </row>
    <row r="11" spans="2:17" ht="20.100000000000001" customHeight="1" thickBot="1" x14ac:dyDescent="0.25">
      <c r="B11" s="5" t="s">
        <v>2</v>
      </c>
      <c r="C11" s="11">
        <v>1528</v>
      </c>
      <c r="D11" s="11">
        <v>1091</v>
      </c>
      <c r="E11" s="11">
        <v>279</v>
      </c>
      <c r="F11" s="11">
        <v>131</v>
      </c>
      <c r="G11" s="11">
        <v>27</v>
      </c>
      <c r="H11" s="11">
        <v>1569</v>
      </c>
      <c r="I11" s="11">
        <v>1058</v>
      </c>
      <c r="J11" s="11">
        <v>353</v>
      </c>
      <c r="K11" s="11">
        <v>130</v>
      </c>
      <c r="L11" s="11">
        <v>28</v>
      </c>
      <c r="M11" s="14">
        <f>IF(C11=0,"-",(H11-C11)/C11)</f>
        <v>2.6832460732984294E-2</v>
      </c>
      <c r="N11" s="14">
        <f>IF(D11=0,"-",(I11-D11)/D11)</f>
        <v>-3.0247479376718608E-2</v>
      </c>
      <c r="O11" s="14">
        <f>IF(E11=0,"-",(J11-E11)/E11)</f>
        <v>0.26523297491039427</v>
      </c>
      <c r="P11" s="14">
        <f>IF(F11=0,"-",(K11-F11)/F11)</f>
        <v>-7.6335877862595417E-3</v>
      </c>
      <c r="Q11" s="14">
        <f>IF(G11=0,"-",(L11-G11)/G11)</f>
        <v>3.7037037037037035E-2</v>
      </c>
    </row>
    <row r="12" spans="2:17" ht="20.100000000000001" customHeight="1" thickBot="1" x14ac:dyDescent="0.25">
      <c r="B12" s="6" t="s">
        <v>3</v>
      </c>
      <c r="C12" s="11">
        <v>199</v>
      </c>
      <c r="D12" s="11">
        <v>96</v>
      </c>
      <c r="E12" s="11">
        <v>93</v>
      </c>
      <c r="F12" s="11">
        <v>9</v>
      </c>
      <c r="G12" s="11">
        <v>1</v>
      </c>
      <c r="H12" s="11">
        <v>181</v>
      </c>
      <c r="I12" s="11">
        <v>92</v>
      </c>
      <c r="J12" s="11">
        <v>80</v>
      </c>
      <c r="K12" s="11">
        <v>6</v>
      </c>
      <c r="L12" s="11">
        <v>3</v>
      </c>
      <c r="M12" s="14">
        <f t="shared" ref="M12:Q28" si="0">IF(C12=0,"-",(H12-C12)/C12)</f>
        <v>-9.0452261306532666E-2</v>
      </c>
      <c r="N12" s="14">
        <f t="shared" si="0"/>
        <v>-4.1666666666666664E-2</v>
      </c>
      <c r="O12" s="14">
        <f t="shared" si="0"/>
        <v>-0.13978494623655913</v>
      </c>
      <c r="P12" s="14">
        <f t="shared" si="0"/>
        <v>-0.33333333333333331</v>
      </c>
      <c r="Q12" s="14">
        <f t="shared" si="0"/>
        <v>2</v>
      </c>
    </row>
    <row r="13" spans="2:17" ht="20.100000000000001" customHeight="1" thickBot="1" x14ac:dyDescent="0.25">
      <c r="B13" s="6" t="s">
        <v>4</v>
      </c>
      <c r="C13" s="11">
        <v>172</v>
      </c>
      <c r="D13" s="11">
        <v>115</v>
      </c>
      <c r="E13" s="11">
        <v>50</v>
      </c>
      <c r="F13" s="11">
        <v>7</v>
      </c>
      <c r="G13" s="11">
        <v>0</v>
      </c>
      <c r="H13" s="11">
        <v>173</v>
      </c>
      <c r="I13" s="11">
        <v>121</v>
      </c>
      <c r="J13" s="11">
        <v>46</v>
      </c>
      <c r="K13" s="11">
        <v>5</v>
      </c>
      <c r="L13" s="11">
        <v>1</v>
      </c>
      <c r="M13" s="14">
        <f t="shared" si="0"/>
        <v>5.8139534883720929E-3</v>
      </c>
      <c r="N13" s="14">
        <f t="shared" si="0"/>
        <v>5.2173913043478258E-2</v>
      </c>
      <c r="O13" s="14">
        <f t="shared" si="0"/>
        <v>-0.08</v>
      </c>
      <c r="P13" s="14">
        <f t="shared" si="0"/>
        <v>-0.2857142857142857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11">
        <v>271</v>
      </c>
      <c r="D14" s="11">
        <v>154</v>
      </c>
      <c r="E14" s="11">
        <v>113</v>
      </c>
      <c r="F14" s="11">
        <v>1</v>
      </c>
      <c r="G14" s="11">
        <v>3</v>
      </c>
      <c r="H14" s="11">
        <v>232</v>
      </c>
      <c r="I14" s="11">
        <v>120</v>
      </c>
      <c r="J14" s="11">
        <v>92</v>
      </c>
      <c r="K14" s="11">
        <v>14</v>
      </c>
      <c r="L14" s="11">
        <v>6</v>
      </c>
      <c r="M14" s="14">
        <f t="shared" si="0"/>
        <v>-0.14391143911439114</v>
      </c>
      <c r="N14" s="14">
        <f t="shared" si="0"/>
        <v>-0.22077922077922077</v>
      </c>
      <c r="O14" s="14">
        <f t="shared" si="0"/>
        <v>-0.18584070796460178</v>
      </c>
      <c r="P14" s="14">
        <f t="shared" si="0"/>
        <v>13</v>
      </c>
      <c r="Q14" s="14">
        <f t="shared" si="0"/>
        <v>1</v>
      </c>
    </row>
    <row r="15" spans="2:17" ht="20.100000000000001" customHeight="1" thickBot="1" x14ac:dyDescent="0.25">
      <c r="B15" s="6" t="s">
        <v>6</v>
      </c>
      <c r="C15" s="11">
        <v>716</v>
      </c>
      <c r="D15" s="11">
        <v>493</v>
      </c>
      <c r="E15" s="11">
        <v>188</v>
      </c>
      <c r="F15" s="11">
        <v>31</v>
      </c>
      <c r="G15" s="11">
        <v>4</v>
      </c>
      <c r="H15" s="11">
        <v>737</v>
      </c>
      <c r="I15" s="11">
        <v>496</v>
      </c>
      <c r="J15" s="11">
        <v>204</v>
      </c>
      <c r="K15" s="11">
        <v>23</v>
      </c>
      <c r="L15" s="11">
        <v>14</v>
      </c>
      <c r="M15" s="14">
        <f t="shared" si="0"/>
        <v>2.9329608938547486E-2</v>
      </c>
      <c r="N15" s="14">
        <f t="shared" si="0"/>
        <v>6.0851926977687626E-3</v>
      </c>
      <c r="O15" s="14">
        <f t="shared" si="0"/>
        <v>8.5106382978723402E-2</v>
      </c>
      <c r="P15" s="14">
        <f t="shared" si="0"/>
        <v>-0.25806451612903225</v>
      </c>
      <c r="Q15" s="14">
        <f t="shared" si="0"/>
        <v>2.5</v>
      </c>
    </row>
    <row r="16" spans="2:17" ht="20.100000000000001" customHeight="1" thickBot="1" x14ac:dyDescent="0.25">
      <c r="B16" s="6" t="s">
        <v>7</v>
      </c>
      <c r="C16" s="11">
        <v>72</v>
      </c>
      <c r="D16" s="11">
        <v>51</v>
      </c>
      <c r="E16" s="11">
        <v>15</v>
      </c>
      <c r="F16" s="11">
        <v>6</v>
      </c>
      <c r="G16" s="11">
        <v>0</v>
      </c>
      <c r="H16" s="11">
        <v>86</v>
      </c>
      <c r="I16" s="11">
        <v>59</v>
      </c>
      <c r="J16" s="11">
        <v>25</v>
      </c>
      <c r="K16" s="11">
        <v>2</v>
      </c>
      <c r="L16" s="11">
        <v>0</v>
      </c>
      <c r="M16" s="14">
        <f t="shared" si="0"/>
        <v>0.19444444444444445</v>
      </c>
      <c r="N16" s="14">
        <f t="shared" si="0"/>
        <v>0.15686274509803921</v>
      </c>
      <c r="O16" s="14">
        <f t="shared" si="0"/>
        <v>0.66666666666666663</v>
      </c>
      <c r="P16" s="14">
        <f t="shared" si="0"/>
        <v>-0.66666666666666663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11">
        <v>168</v>
      </c>
      <c r="D17" s="11">
        <v>96</v>
      </c>
      <c r="E17" s="11">
        <v>39</v>
      </c>
      <c r="F17" s="11">
        <v>31</v>
      </c>
      <c r="G17" s="11">
        <v>2</v>
      </c>
      <c r="H17" s="11">
        <v>193</v>
      </c>
      <c r="I17" s="11">
        <v>100</v>
      </c>
      <c r="J17" s="11">
        <v>67</v>
      </c>
      <c r="K17" s="11">
        <v>20</v>
      </c>
      <c r="L17" s="11">
        <v>6</v>
      </c>
      <c r="M17" s="14">
        <f t="shared" si="0"/>
        <v>0.14880952380952381</v>
      </c>
      <c r="N17" s="14">
        <f t="shared" si="0"/>
        <v>4.1666666666666664E-2</v>
      </c>
      <c r="O17" s="14">
        <f t="shared" si="0"/>
        <v>0.71794871794871795</v>
      </c>
      <c r="P17" s="14">
        <f t="shared" si="0"/>
        <v>-0.35483870967741937</v>
      </c>
      <c r="Q17" s="14">
        <f t="shared" si="0"/>
        <v>2</v>
      </c>
    </row>
    <row r="18" spans="2:17" ht="20.100000000000001" customHeight="1" thickBot="1" x14ac:dyDescent="0.25">
      <c r="B18" s="6" t="s">
        <v>9</v>
      </c>
      <c r="C18" s="11">
        <v>259</v>
      </c>
      <c r="D18" s="11">
        <v>156</v>
      </c>
      <c r="E18" s="11">
        <v>68</v>
      </c>
      <c r="F18" s="11">
        <v>32</v>
      </c>
      <c r="G18" s="11">
        <v>3</v>
      </c>
      <c r="H18" s="11">
        <v>280</v>
      </c>
      <c r="I18" s="11">
        <v>166</v>
      </c>
      <c r="J18" s="11">
        <v>91</v>
      </c>
      <c r="K18" s="11">
        <v>17</v>
      </c>
      <c r="L18" s="11">
        <v>6</v>
      </c>
      <c r="M18" s="14">
        <f t="shared" si="0"/>
        <v>8.1081081081081086E-2</v>
      </c>
      <c r="N18" s="14">
        <f t="shared" si="0"/>
        <v>6.4102564102564097E-2</v>
      </c>
      <c r="O18" s="14">
        <f t="shared" si="0"/>
        <v>0.33823529411764708</v>
      </c>
      <c r="P18" s="14">
        <f t="shared" si="0"/>
        <v>-0.46875</v>
      </c>
      <c r="Q18" s="14">
        <f t="shared" si="0"/>
        <v>1</v>
      </c>
    </row>
    <row r="19" spans="2:17" ht="20.100000000000001" customHeight="1" thickBot="1" x14ac:dyDescent="0.25">
      <c r="B19" s="6" t="s">
        <v>10</v>
      </c>
      <c r="C19" s="11">
        <v>541</v>
      </c>
      <c r="D19" s="11">
        <v>283</v>
      </c>
      <c r="E19" s="11">
        <v>191</v>
      </c>
      <c r="F19" s="11">
        <v>44</v>
      </c>
      <c r="G19" s="11">
        <v>23</v>
      </c>
      <c r="H19" s="11">
        <v>640</v>
      </c>
      <c r="I19" s="11">
        <v>353</v>
      </c>
      <c r="J19" s="11">
        <v>235</v>
      </c>
      <c r="K19" s="11">
        <v>31</v>
      </c>
      <c r="L19" s="11">
        <v>21</v>
      </c>
      <c r="M19" s="14">
        <f t="shared" si="0"/>
        <v>0.18299445471349354</v>
      </c>
      <c r="N19" s="14">
        <f t="shared" si="0"/>
        <v>0.24734982332155478</v>
      </c>
      <c r="O19" s="14">
        <f t="shared" si="0"/>
        <v>0.23036649214659685</v>
      </c>
      <c r="P19" s="14">
        <f t="shared" si="0"/>
        <v>-0.29545454545454547</v>
      </c>
      <c r="Q19" s="14">
        <f t="shared" si="0"/>
        <v>-8.6956521739130432E-2</v>
      </c>
    </row>
    <row r="20" spans="2:17" ht="20.100000000000001" customHeight="1" thickBot="1" x14ac:dyDescent="0.25">
      <c r="B20" s="6" t="s">
        <v>11</v>
      </c>
      <c r="C20" s="11">
        <v>1274</v>
      </c>
      <c r="D20" s="11">
        <v>726</v>
      </c>
      <c r="E20" s="11">
        <v>440</v>
      </c>
      <c r="F20" s="11">
        <v>84</v>
      </c>
      <c r="G20" s="11">
        <v>24</v>
      </c>
      <c r="H20" s="11">
        <v>1223</v>
      </c>
      <c r="I20" s="11">
        <v>694</v>
      </c>
      <c r="J20" s="11">
        <v>432</v>
      </c>
      <c r="K20" s="11">
        <v>75</v>
      </c>
      <c r="L20" s="11">
        <v>22</v>
      </c>
      <c r="M20" s="14">
        <f t="shared" si="0"/>
        <v>-4.0031397174254316E-2</v>
      </c>
      <c r="N20" s="14">
        <f t="shared" si="0"/>
        <v>-4.4077134986225897E-2</v>
      </c>
      <c r="O20" s="14">
        <f t="shared" si="0"/>
        <v>-1.8181818181818181E-2</v>
      </c>
      <c r="P20" s="14">
        <f t="shared" si="0"/>
        <v>-0.10714285714285714</v>
      </c>
      <c r="Q20" s="14">
        <f t="shared" si="0"/>
        <v>-8.3333333333333329E-2</v>
      </c>
    </row>
    <row r="21" spans="2:17" ht="20.100000000000001" customHeight="1" thickBot="1" x14ac:dyDescent="0.25">
      <c r="B21" s="6" t="s">
        <v>12</v>
      </c>
      <c r="C21" s="11">
        <v>202</v>
      </c>
      <c r="D21" s="11">
        <v>177</v>
      </c>
      <c r="E21" s="11">
        <v>19</v>
      </c>
      <c r="F21" s="11">
        <v>6</v>
      </c>
      <c r="G21" s="11">
        <v>0</v>
      </c>
      <c r="H21" s="11">
        <v>166</v>
      </c>
      <c r="I21" s="11">
        <v>149</v>
      </c>
      <c r="J21" s="11">
        <v>9</v>
      </c>
      <c r="K21" s="11">
        <v>4</v>
      </c>
      <c r="L21" s="11">
        <v>4</v>
      </c>
      <c r="M21" s="14">
        <f t="shared" si="0"/>
        <v>-0.17821782178217821</v>
      </c>
      <c r="N21" s="14">
        <f t="shared" si="0"/>
        <v>-0.15819209039548024</v>
      </c>
      <c r="O21" s="14">
        <f t="shared" si="0"/>
        <v>-0.52631578947368418</v>
      </c>
      <c r="P21" s="14">
        <f t="shared" si="0"/>
        <v>-0.33333333333333331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11">
        <v>279</v>
      </c>
      <c r="D22" s="11">
        <v>189</v>
      </c>
      <c r="E22" s="11">
        <v>57</v>
      </c>
      <c r="F22" s="11">
        <v>29</v>
      </c>
      <c r="G22" s="11">
        <v>4</v>
      </c>
      <c r="H22" s="11">
        <v>317</v>
      </c>
      <c r="I22" s="11">
        <v>200</v>
      </c>
      <c r="J22" s="11">
        <v>82</v>
      </c>
      <c r="K22" s="11">
        <v>31</v>
      </c>
      <c r="L22" s="11">
        <v>4</v>
      </c>
      <c r="M22" s="14">
        <f t="shared" si="0"/>
        <v>0.13620071684587814</v>
      </c>
      <c r="N22" s="14">
        <f t="shared" si="0"/>
        <v>5.8201058201058198E-2</v>
      </c>
      <c r="O22" s="14">
        <f t="shared" si="0"/>
        <v>0.43859649122807015</v>
      </c>
      <c r="P22" s="14">
        <f t="shared" si="0"/>
        <v>6.8965517241379309E-2</v>
      </c>
      <c r="Q22" s="14">
        <f t="shared" si="0"/>
        <v>0</v>
      </c>
    </row>
    <row r="23" spans="2:17" ht="20.100000000000001" customHeight="1" thickBot="1" x14ac:dyDescent="0.25">
      <c r="B23" s="6" t="s">
        <v>14</v>
      </c>
      <c r="C23" s="11">
        <v>376</v>
      </c>
      <c r="D23" s="11">
        <v>171</v>
      </c>
      <c r="E23" s="11">
        <v>119</v>
      </c>
      <c r="F23" s="11">
        <v>55</v>
      </c>
      <c r="G23" s="11">
        <v>31</v>
      </c>
      <c r="H23" s="11">
        <v>330</v>
      </c>
      <c r="I23" s="11">
        <v>158</v>
      </c>
      <c r="J23" s="11">
        <v>112</v>
      </c>
      <c r="K23" s="11">
        <v>46</v>
      </c>
      <c r="L23" s="11">
        <v>14</v>
      </c>
      <c r="M23" s="14">
        <f t="shared" si="0"/>
        <v>-0.12234042553191489</v>
      </c>
      <c r="N23" s="14">
        <f t="shared" si="0"/>
        <v>-7.6023391812865493E-2</v>
      </c>
      <c r="O23" s="14">
        <f t="shared" si="0"/>
        <v>-5.8823529411764705E-2</v>
      </c>
      <c r="P23" s="14">
        <f t="shared" si="0"/>
        <v>-0.16363636363636364</v>
      </c>
      <c r="Q23" s="14">
        <f t="shared" si="0"/>
        <v>-0.54838709677419351</v>
      </c>
    </row>
    <row r="24" spans="2:17" ht="20.100000000000001" customHeight="1" thickBot="1" x14ac:dyDescent="0.25">
      <c r="B24" s="6" t="s">
        <v>15</v>
      </c>
      <c r="C24" s="11">
        <v>436</v>
      </c>
      <c r="D24" s="11">
        <v>276</v>
      </c>
      <c r="E24" s="11">
        <v>149</v>
      </c>
      <c r="F24" s="11">
        <v>11</v>
      </c>
      <c r="G24" s="11">
        <v>0</v>
      </c>
      <c r="H24" s="11">
        <v>424</v>
      </c>
      <c r="I24" s="11">
        <v>275</v>
      </c>
      <c r="J24" s="11">
        <v>132</v>
      </c>
      <c r="K24" s="11">
        <v>13</v>
      </c>
      <c r="L24" s="11">
        <v>4</v>
      </c>
      <c r="M24" s="14">
        <f t="shared" si="0"/>
        <v>-2.7522935779816515E-2</v>
      </c>
      <c r="N24" s="14">
        <f t="shared" si="0"/>
        <v>-3.6231884057971015E-3</v>
      </c>
      <c r="O24" s="14">
        <f t="shared" si="0"/>
        <v>-0.11409395973154363</v>
      </c>
      <c r="P24" s="14">
        <f t="shared" si="0"/>
        <v>0.18181818181818182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11">
        <v>96</v>
      </c>
      <c r="D25" s="11">
        <v>46</v>
      </c>
      <c r="E25" s="11">
        <v>48</v>
      </c>
      <c r="F25" s="11">
        <v>2</v>
      </c>
      <c r="G25" s="11">
        <v>0</v>
      </c>
      <c r="H25" s="11">
        <v>118</v>
      </c>
      <c r="I25" s="11">
        <v>56</v>
      </c>
      <c r="J25" s="11">
        <v>55</v>
      </c>
      <c r="K25" s="11">
        <v>4</v>
      </c>
      <c r="L25" s="11">
        <v>3</v>
      </c>
      <c r="M25" s="14">
        <f t="shared" si="0"/>
        <v>0.22916666666666666</v>
      </c>
      <c r="N25" s="14">
        <f t="shared" si="0"/>
        <v>0.21739130434782608</v>
      </c>
      <c r="O25" s="14">
        <f t="shared" si="0"/>
        <v>0.14583333333333334</v>
      </c>
      <c r="P25" s="14">
        <f t="shared" si="0"/>
        <v>1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11">
        <v>361</v>
      </c>
      <c r="D26" s="11">
        <v>188</v>
      </c>
      <c r="E26" s="11">
        <v>160</v>
      </c>
      <c r="F26" s="11">
        <v>10</v>
      </c>
      <c r="G26" s="11">
        <v>3</v>
      </c>
      <c r="H26" s="11">
        <v>362</v>
      </c>
      <c r="I26" s="11">
        <v>171</v>
      </c>
      <c r="J26" s="11">
        <v>182</v>
      </c>
      <c r="K26" s="11">
        <v>7</v>
      </c>
      <c r="L26" s="11">
        <v>2</v>
      </c>
      <c r="M26" s="14">
        <f t="shared" si="0"/>
        <v>2.7700831024930748E-3</v>
      </c>
      <c r="N26" s="14">
        <f t="shared" si="0"/>
        <v>-9.0425531914893623E-2</v>
      </c>
      <c r="O26" s="14">
        <f t="shared" si="0"/>
        <v>0.13750000000000001</v>
      </c>
      <c r="P26" s="14">
        <f t="shared" si="0"/>
        <v>-0.3</v>
      </c>
      <c r="Q26" s="14">
        <f t="shared" si="0"/>
        <v>-0.33333333333333331</v>
      </c>
    </row>
    <row r="27" spans="2:17" ht="20.100000000000001" customHeight="1" thickBot="1" x14ac:dyDescent="0.25">
      <c r="B27" s="8" t="s">
        <v>18</v>
      </c>
      <c r="C27" s="11">
        <v>45</v>
      </c>
      <c r="D27" s="11">
        <v>24</v>
      </c>
      <c r="E27" s="11">
        <v>19</v>
      </c>
      <c r="F27" s="11">
        <v>2</v>
      </c>
      <c r="G27" s="11">
        <v>0</v>
      </c>
      <c r="H27" s="11">
        <v>36</v>
      </c>
      <c r="I27" s="11">
        <v>16</v>
      </c>
      <c r="J27" s="11">
        <v>20</v>
      </c>
      <c r="K27" s="11">
        <v>0</v>
      </c>
      <c r="L27" s="11">
        <v>0</v>
      </c>
      <c r="M27" s="14">
        <f t="shared" si="0"/>
        <v>-0.2</v>
      </c>
      <c r="N27" s="14">
        <f t="shared" si="0"/>
        <v>-0.33333333333333331</v>
      </c>
      <c r="O27" s="14">
        <f t="shared" si="0"/>
        <v>5.2631578947368418E-2</v>
      </c>
      <c r="P27" s="14">
        <f t="shared" si="0"/>
        <v>-1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6995</v>
      </c>
      <c r="D28" s="12">
        <f t="shared" ref="D28:G28" si="1">SUM(D11:D27)</f>
        <v>4332</v>
      </c>
      <c r="E28" s="12">
        <f t="shared" si="1"/>
        <v>2047</v>
      </c>
      <c r="F28" s="12">
        <f t="shared" si="1"/>
        <v>491</v>
      </c>
      <c r="G28" s="12">
        <f t="shared" si="1"/>
        <v>125</v>
      </c>
      <c r="H28" s="12">
        <f>SUM(H11:H27)</f>
        <v>7067</v>
      </c>
      <c r="I28" s="12">
        <f t="shared" ref="I28:L28" si="2">SUM(I11:I27)</f>
        <v>4284</v>
      </c>
      <c r="J28" s="12">
        <f t="shared" si="2"/>
        <v>2217</v>
      </c>
      <c r="K28" s="12">
        <f t="shared" si="2"/>
        <v>428</v>
      </c>
      <c r="L28" s="12">
        <f t="shared" si="2"/>
        <v>138</v>
      </c>
      <c r="M28" s="15">
        <f t="shared" si="0"/>
        <v>1.0293066476054324E-2</v>
      </c>
      <c r="N28" s="15">
        <f t="shared" si="0"/>
        <v>-1.1080332409972299E-2</v>
      </c>
      <c r="O28" s="15">
        <f t="shared" si="0"/>
        <v>8.3048363458720076E-2</v>
      </c>
      <c r="P28" s="15">
        <f t="shared" si="0"/>
        <v>-0.12830957230142567</v>
      </c>
      <c r="Q28" s="15">
        <f t="shared" si="0"/>
        <v>0.104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2" t="s">
        <v>119</v>
      </c>
      <c r="D9" s="33"/>
      <c r="E9" s="33"/>
      <c r="F9" s="33"/>
      <c r="G9" s="33"/>
      <c r="H9" s="32" t="s">
        <v>120</v>
      </c>
      <c r="I9" s="33"/>
      <c r="J9" s="33"/>
      <c r="K9" s="33"/>
      <c r="L9" s="33"/>
      <c r="M9" s="32" t="s">
        <v>122</v>
      </c>
      <c r="N9" s="33"/>
      <c r="O9" s="33"/>
      <c r="P9" s="33"/>
      <c r="Q9" s="33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1">
        <v>1623</v>
      </c>
      <c r="D11" s="21">
        <v>708</v>
      </c>
      <c r="E11" s="21">
        <v>320</v>
      </c>
      <c r="F11" s="21">
        <v>463</v>
      </c>
      <c r="G11" s="21">
        <v>132</v>
      </c>
      <c r="H11" s="21">
        <v>1650</v>
      </c>
      <c r="I11" s="21">
        <v>853</v>
      </c>
      <c r="J11" s="21">
        <v>292</v>
      </c>
      <c r="K11" s="21">
        <v>394</v>
      </c>
      <c r="L11" s="21">
        <v>111</v>
      </c>
      <c r="M11" s="14">
        <f>IF(C11=0,"-",(H11-C11)/C11)</f>
        <v>1.6635859519408502E-2</v>
      </c>
      <c r="N11" s="14">
        <f>IF(D11=0,"-",(I11-D11)/D11)</f>
        <v>0.20480225988700565</v>
      </c>
      <c r="O11" s="14">
        <f>IF(E11=0,"-",(J11-E11)/E11)</f>
        <v>-8.7499999999999994E-2</v>
      </c>
      <c r="P11" s="14">
        <f>IF(F11=0,"-",(K11-F11)/F11)</f>
        <v>-0.14902807775377969</v>
      </c>
      <c r="Q11" s="14">
        <f>IF(G11=0,"-",(L11-G11)/G11)</f>
        <v>-0.15909090909090909</v>
      </c>
    </row>
    <row r="12" spans="2:17" ht="20.100000000000001" customHeight="1" thickBot="1" x14ac:dyDescent="0.25">
      <c r="B12" s="6" t="s">
        <v>3</v>
      </c>
      <c r="C12" s="21">
        <v>232</v>
      </c>
      <c r="D12" s="21">
        <v>92</v>
      </c>
      <c r="E12" s="21">
        <v>92</v>
      </c>
      <c r="F12" s="21">
        <v>28</v>
      </c>
      <c r="G12" s="21">
        <v>20</v>
      </c>
      <c r="H12" s="21">
        <v>253</v>
      </c>
      <c r="I12" s="21">
        <v>108</v>
      </c>
      <c r="J12" s="21">
        <v>98</v>
      </c>
      <c r="K12" s="21">
        <v>24</v>
      </c>
      <c r="L12" s="21">
        <v>23</v>
      </c>
      <c r="M12" s="14">
        <f t="shared" ref="M12:Q28" si="0">IF(C12=0,"-",(H12-C12)/C12)</f>
        <v>9.0517241379310345E-2</v>
      </c>
      <c r="N12" s="14">
        <f t="shared" si="0"/>
        <v>0.17391304347826086</v>
      </c>
      <c r="O12" s="14">
        <f t="shared" si="0"/>
        <v>6.5217391304347824E-2</v>
      </c>
      <c r="P12" s="14">
        <f t="shared" si="0"/>
        <v>-0.14285714285714285</v>
      </c>
      <c r="Q12" s="14">
        <f t="shared" si="0"/>
        <v>0.15</v>
      </c>
    </row>
    <row r="13" spans="2:17" ht="20.100000000000001" customHeight="1" thickBot="1" x14ac:dyDescent="0.25">
      <c r="B13" s="6" t="s">
        <v>4</v>
      </c>
      <c r="C13" s="21">
        <v>185</v>
      </c>
      <c r="D13" s="21">
        <v>131</v>
      </c>
      <c r="E13" s="21">
        <v>22</v>
      </c>
      <c r="F13" s="21">
        <v>28</v>
      </c>
      <c r="G13" s="21">
        <v>4</v>
      </c>
      <c r="H13" s="21">
        <v>180</v>
      </c>
      <c r="I13" s="21">
        <v>126</v>
      </c>
      <c r="J13" s="21">
        <v>20</v>
      </c>
      <c r="K13" s="21">
        <v>26</v>
      </c>
      <c r="L13" s="21">
        <v>8</v>
      </c>
      <c r="M13" s="14">
        <f t="shared" si="0"/>
        <v>-2.7027027027027029E-2</v>
      </c>
      <c r="N13" s="14">
        <f t="shared" si="0"/>
        <v>-3.8167938931297711E-2</v>
      </c>
      <c r="O13" s="14">
        <f t="shared" si="0"/>
        <v>-9.0909090909090912E-2</v>
      </c>
      <c r="P13" s="14">
        <f t="shared" si="0"/>
        <v>-7.1428571428571425E-2</v>
      </c>
      <c r="Q13" s="14">
        <f t="shared" si="0"/>
        <v>1</v>
      </c>
    </row>
    <row r="14" spans="2:17" ht="20.100000000000001" customHeight="1" thickBot="1" x14ac:dyDescent="0.25">
      <c r="B14" s="6" t="s">
        <v>5</v>
      </c>
      <c r="C14" s="21">
        <v>306</v>
      </c>
      <c r="D14" s="21">
        <v>155</v>
      </c>
      <c r="E14" s="21">
        <v>93</v>
      </c>
      <c r="F14" s="21">
        <v>36</v>
      </c>
      <c r="G14" s="21">
        <v>22</v>
      </c>
      <c r="H14" s="21">
        <v>269</v>
      </c>
      <c r="I14" s="21">
        <v>116</v>
      </c>
      <c r="J14" s="21">
        <v>106</v>
      </c>
      <c r="K14" s="21">
        <v>32</v>
      </c>
      <c r="L14" s="21">
        <v>15</v>
      </c>
      <c r="M14" s="14">
        <f t="shared" si="0"/>
        <v>-0.12091503267973856</v>
      </c>
      <c r="N14" s="14">
        <f t="shared" si="0"/>
        <v>-0.25161290322580643</v>
      </c>
      <c r="O14" s="14">
        <f t="shared" si="0"/>
        <v>0.13978494623655913</v>
      </c>
      <c r="P14" s="14">
        <f t="shared" si="0"/>
        <v>-0.1111111111111111</v>
      </c>
      <c r="Q14" s="14">
        <f t="shared" si="0"/>
        <v>-0.31818181818181818</v>
      </c>
    </row>
    <row r="15" spans="2:17" ht="20.100000000000001" customHeight="1" thickBot="1" x14ac:dyDescent="0.25">
      <c r="B15" s="6" t="s">
        <v>6</v>
      </c>
      <c r="C15" s="21">
        <v>250</v>
      </c>
      <c r="D15" s="21">
        <v>134</v>
      </c>
      <c r="E15" s="21">
        <v>31</v>
      </c>
      <c r="F15" s="21">
        <v>66</v>
      </c>
      <c r="G15" s="21">
        <v>19</v>
      </c>
      <c r="H15" s="21">
        <v>167</v>
      </c>
      <c r="I15" s="21">
        <v>91</v>
      </c>
      <c r="J15" s="21">
        <v>28</v>
      </c>
      <c r="K15" s="21">
        <v>39</v>
      </c>
      <c r="L15" s="21">
        <v>9</v>
      </c>
      <c r="M15" s="14">
        <f t="shared" si="0"/>
        <v>-0.33200000000000002</v>
      </c>
      <c r="N15" s="14">
        <f t="shared" si="0"/>
        <v>-0.32089552238805968</v>
      </c>
      <c r="O15" s="14">
        <f t="shared" si="0"/>
        <v>-9.6774193548387094E-2</v>
      </c>
      <c r="P15" s="14">
        <f t="shared" si="0"/>
        <v>-0.40909090909090912</v>
      </c>
      <c r="Q15" s="14">
        <f t="shared" si="0"/>
        <v>-0.52631578947368418</v>
      </c>
    </row>
    <row r="16" spans="2:17" ht="20.100000000000001" customHeight="1" thickBot="1" x14ac:dyDescent="0.25">
      <c r="B16" s="6" t="s">
        <v>7</v>
      </c>
      <c r="C16" s="21">
        <v>101</v>
      </c>
      <c r="D16" s="21">
        <v>51</v>
      </c>
      <c r="E16" s="21">
        <v>15</v>
      </c>
      <c r="F16" s="21">
        <v>23</v>
      </c>
      <c r="G16" s="21">
        <v>12</v>
      </c>
      <c r="H16" s="21">
        <v>98</v>
      </c>
      <c r="I16" s="21">
        <v>63</v>
      </c>
      <c r="J16" s="21">
        <v>10</v>
      </c>
      <c r="K16" s="21">
        <v>18</v>
      </c>
      <c r="L16" s="21">
        <v>7</v>
      </c>
      <c r="M16" s="14">
        <f t="shared" si="0"/>
        <v>-2.9702970297029702E-2</v>
      </c>
      <c r="N16" s="14">
        <f t="shared" si="0"/>
        <v>0.23529411764705882</v>
      </c>
      <c r="O16" s="14">
        <f t="shared" si="0"/>
        <v>-0.33333333333333331</v>
      </c>
      <c r="P16" s="14">
        <f t="shared" si="0"/>
        <v>-0.21739130434782608</v>
      </c>
      <c r="Q16" s="14">
        <f t="shared" si="0"/>
        <v>-0.41666666666666669</v>
      </c>
    </row>
    <row r="17" spans="2:17" ht="20.100000000000001" customHeight="1" thickBot="1" x14ac:dyDescent="0.25">
      <c r="B17" s="6" t="s">
        <v>8</v>
      </c>
      <c r="C17" s="21">
        <v>417</v>
      </c>
      <c r="D17" s="21">
        <v>233</v>
      </c>
      <c r="E17" s="21">
        <v>88</v>
      </c>
      <c r="F17" s="21">
        <v>72</v>
      </c>
      <c r="G17" s="21">
        <v>24</v>
      </c>
      <c r="H17" s="21">
        <v>345</v>
      </c>
      <c r="I17" s="21">
        <v>175</v>
      </c>
      <c r="J17" s="21">
        <v>74</v>
      </c>
      <c r="K17" s="21">
        <v>65</v>
      </c>
      <c r="L17" s="21">
        <v>31</v>
      </c>
      <c r="M17" s="14">
        <f t="shared" si="0"/>
        <v>-0.17266187050359713</v>
      </c>
      <c r="N17" s="14">
        <f t="shared" si="0"/>
        <v>-0.24892703862660945</v>
      </c>
      <c r="O17" s="14">
        <f t="shared" si="0"/>
        <v>-0.15909090909090909</v>
      </c>
      <c r="P17" s="14">
        <f t="shared" si="0"/>
        <v>-9.7222222222222224E-2</v>
      </c>
      <c r="Q17" s="14">
        <f t="shared" si="0"/>
        <v>0.29166666666666669</v>
      </c>
    </row>
    <row r="18" spans="2:17" ht="20.100000000000001" customHeight="1" thickBot="1" x14ac:dyDescent="0.25">
      <c r="B18" s="6" t="s">
        <v>9</v>
      </c>
      <c r="C18" s="21">
        <v>327</v>
      </c>
      <c r="D18" s="21">
        <v>150</v>
      </c>
      <c r="E18" s="21">
        <v>62</v>
      </c>
      <c r="F18" s="21">
        <v>80</v>
      </c>
      <c r="G18" s="21">
        <v>35</v>
      </c>
      <c r="H18" s="21">
        <v>342</v>
      </c>
      <c r="I18" s="21">
        <v>164</v>
      </c>
      <c r="J18" s="21">
        <v>54</v>
      </c>
      <c r="K18" s="21">
        <v>84</v>
      </c>
      <c r="L18" s="21">
        <v>40</v>
      </c>
      <c r="M18" s="14">
        <f t="shared" si="0"/>
        <v>4.5871559633027525E-2</v>
      </c>
      <c r="N18" s="14">
        <f t="shared" si="0"/>
        <v>9.3333333333333338E-2</v>
      </c>
      <c r="O18" s="14">
        <f t="shared" si="0"/>
        <v>-0.12903225806451613</v>
      </c>
      <c r="P18" s="14">
        <f t="shared" si="0"/>
        <v>0.05</v>
      </c>
      <c r="Q18" s="14">
        <f t="shared" si="0"/>
        <v>0.14285714285714285</v>
      </c>
    </row>
    <row r="19" spans="2:17" ht="20.100000000000001" customHeight="1" thickBot="1" x14ac:dyDescent="0.25">
      <c r="B19" s="6" t="s">
        <v>10</v>
      </c>
      <c r="C19" s="21">
        <v>1493</v>
      </c>
      <c r="D19" s="21">
        <v>511</v>
      </c>
      <c r="E19" s="21">
        <v>419</v>
      </c>
      <c r="F19" s="21">
        <v>340</v>
      </c>
      <c r="G19" s="21">
        <v>223</v>
      </c>
      <c r="H19" s="21">
        <v>1479</v>
      </c>
      <c r="I19" s="21">
        <v>487</v>
      </c>
      <c r="J19" s="21">
        <v>420</v>
      </c>
      <c r="K19" s="21">
        <v>309</v>
      </c>
      <c r="L19" s="21">
        <v>263</v>
      </c>
      <c r="M19" s="14">
        <f t="shared" si="0"/>
        <v>-9.3770931011386473E-3</v>
      </c>
      <c r="N19" s="14">
        <f t="shared" si="0"/>
        <v>-4.6966731898238745E-2</v>
      </c>
      <c r="O19" s="14">
        <f t="shared" si="0"/>
        <v>2.3866348448687352E-3</v>
      </c>
      <c r="P19" s="14">
        <f t="shared" si="0"/>
        <v>-9.1176470588235289E-2</v>
      </c>
      <c r="Q19" s="14">
        <f t="shared" si="0"/>
        <v>0.17937219730941703</v>
      </c>
    </row>
    <row r="20" spans="2:17" ht="20.100000000000001" customHeight="1" thickBot="1" x14ac:dyDescent="0.25">
      <c r="B20" s="6" t="s">
        <v>11</v>
      </c>
      <c r="C20" s="21">
        <v>1025</v>
      </c>
      <c r="D20" s="21">
        <v>510</v>
      </c>
      <c r="E20" s="21">
        <v>252</v>
      </c>
      <c r="F20" s="21">
        <v>165</v>
      </c>
      <c r="G20" s="21">
        <v>98</v>
      </c>
      <c r="H20" s="21">
        <v>1006</v>
      </c>
      <c r="I20" s="21">
        <v>508</v>
      </c>
      <c r="J20" s="21">
        <v>245</v>
      </c>
      <c r="K20" s="21">
        <v>163</v>
      </c>
      <c r="L20" s="21">
        <v>90</v>
      </c>
      <c r="M20" s="14">
        <f t="shared" si="0"/>
        <v>-1.8536585365853658E-2</v>
      </c>
      <c r="N20" s="14">
        <f t="shared" si="0"/>
        <v>-3.9215686274509803E-3</v>
      </c>
      <c r="O20" s="14">
        <f t="shared" si="0"/>
        <v>-2.7777777777777776E-2</v>
      </c>
      <c r="P20" s="14">
        <f t="shared" si="0"/>
        <v>-1.2121212121212121E-2</v>
      </c>
      <c r="Q20" s="14">
        <f t="shared" si="0"/>
        <v>-8.1632653061224483E-2</v>
      </c>
    </row>
    <row r="21" spans="2:17" ht="20.100000000000001" customHeight="1" thickBot="1" x14ac:dyDescent="0.25">
      <c r="B21" s="6" t="s">
        <v>12</v>
      </c>
      <c r="C21" s="21">
        <v>130</v>
      </c>
      <c r="D21" s="21">
        <v>89</v>
      </c>
      <c r="E21" s="21">
        <v>9</v>
      </c>
      <c r="F21" s="21">
        <v>30</v>
      </c>
      <c r="G21" s="21">
        <v>2</v>
      </c>
      <c r="H21" s="21">
        <v>120</v>
      </c>
      <c r="I21" s="21">
        <v>75</v>
      </c>
      <c r="J21" s="21">
        <v>35</v>
      </c>
      <c r="K21" s="21">
        <v>9</v>
      </c>
      <c r="L21" s="21">
        <v>1</v>
      </c>
      <c r="M21" s="14">
        <f t="shared" si="0"/>
        <v>-7.6923076923076927E-2</v>
      </c>
      <c r="N21" s="14">
        <f t="shared" si="0"/>
        <v>-0.15730337078651685</v>
      </c>
      <c r="O21" s="14">
        <f t="shared" si="0"/>
        <v>2.8888888888888888</v>
      </c>
      <c r="P21" s="14">
        <f t="shared" si="0"/>
        <v>-0.7</v>
      </c>
      <c r="Q21" s="14">
        <f t="shared" si="0"/>
        <v>-0.5</v>
      </c>
    </row>
    <row r="22" spans="2:17" ht="20.100000000000001" customHeight="1" thickBot="1" x14ac:dyDescent="0.25">
      <c r="B22" s="6" t="s">
        <v>13</v>
      </c>
      <c r="C22" s="21">
        <v>310</v>
      </c>
      <c r="D22" s="21">
        <v>210</v>
      </c>
      <c r="E22" s="21">
        <v>39</v>
      </c>
      <c r="F22" s="21">
        <v>54</v>
      </c>
      <c r="G22" s="21">
        <v>7</v>
      </c>
      <c r="H22" s="21">
        <v>404</v>
      </c>
      <c r="I22" s="21">
        <v>258</v>
      </c>
      <c r="J22" s="21">
        <v>67</v>
      </c>
      <c r="K22" s="21">
        <v>63</v>
      </c>
      <c r="L22" s="21">
        <v>16</v>
      </c>
      <c r="M22" s="14">
        <f t="shared" si="0"/>
        <v>0.3032258064516129</v>
      </c>
      <c r="N22" s="14">
        <f t="shared" si="0"/>
        <v>0.22857142857142856</v>
      </c>
      <c r="O22" s="14">
        <f t="shared" si="0"/>
        <v>0.71794871794871795</v>
      </c>
      <c r="P22" s="14">
        <f t="shared" si="0"/>
        <v>0.16666666666666666</v>
      </c>
      <c r="Q22" s="14">
        <f t="shared" si="0"/>
        <v>1.2857142857142858</v>
      </c>
    </row>
    <row r="23" spans="2:17" ht="20.100000000000001" customHeight="1" thickBot="1" x14ac:dyDescent="0.25">
      <c r="B23" s="6" t="s">
        <v>14</v>
      </c>
      <c r="C23" s="21">
        <v>1424</v>
      </c>
      <c r="D23" s="21">
        <v>539</v>
      </c>
      <c r="E23" s="21">
        <v>449</v>
      </c>
      <c r="F23" s="21">
        <v>246</v>
      </c>
      <c r="G23" s="21">
        <v>190</v>
      </c>
      <c r="H23" s="21">
        <v>1432</v>
      </c>
      <c r="I23" s="21">
        <v>585</v>
      </c>
      <c r="J23" s="21">
        <v>477</v>
      </c>
      <c r="K23" s="21">
        <v>195</v>
      </c>
      <c r="L23" s="21">
        <v>175</v>
      </c>
      <c r="M23" s="14">
        <f t="shared" si="0"/>
        <v>5.6179775280898875E-3</v>
      </c>
      <c r="N23" s="14">
        <f t="shared" si="0"/>
        <v>8.534322820037106E-2</v>
      </c>
      <c r="O23" s="14">
        <f t="shared" si="0"/>
        <v>6.2360801781737196E-2</v>
      </c>
      <c r="P23" s="14">
        <f t="shared" si="0"/>
        <v>-0.2073170731707317</v>
      </c>
      <c r="Q23" s="14">
        <f t="shared" si="0"/>
        <v>-7.8947368421052627E-2</v>
      </c>
    </row>
    <row r="24" spans="2:17" ht="20.100000000000001" customHeight="1" thickBot="1" x14ac:dyDescent="0.25">
      <c r="B24" s="6" t="s">
        <v>15</v>
      </c>
      <c r="C24" s="21">
        <v>147</v>
      </c>
      <c r="D24" s="21">
        <v>63</v>
      </c>
      <c r="E24" s="21">
        <v>42</v>
      </c>
      <c r="F24" s="21">
        <v>33</v>
      </c>
      <c r="G24" s="21">
        <v>9</v>
      </c>
      <c r="H24" s="21">
        <v>158</v>
      </c>
      <c r="I24" s="21">
        <v>56</v>
      </c>
      <c r="J24" s="21">
        <v>66</v>
      </c>
      <c r="K24" s="21">
        <v>21</v>
      </c>
      <c r="L24" s="21">
        <v>15</v>
      </c>
      <c r="M24" s="14">
        <f t="shared" si="0"/>
        <v>7.4829931972789115E-2</v>
      </c>
      <c r="N24" s="14">
        <f t="shared" si="0"/>
        <v>-0.1111111111111111</v>
      </c>
      <c r="O24" s="14">
        <f t="shared" si="0"/>
        <v>0.5714285714285714</v>
      </c>
      <c r="P24" s="14">
        <f t="shared" si="0"/>
        <v>-0.36363636363636365</v>
      </c>
      <c r="Q24" s="14">
        <f t="shared" si="0"/>
        <v>0.66666666666666663</v>
      </c>
    </row>
    <row r="25" spans="2:17" ht="20.100000000000001" customHeight="1" thickBot="1" x14ac:dyDescent="0.25">
      <c r="B25" s="6" t="s">
        <v>16</v>
      </c>
      <c r="C25" s="21">
        <v>131</v>
      </c>
      <c r="D25" s="21">
        <v>63</v>
      </c>
      <c r="E25" s="21">
        <v>52</v>
      </c>
      <c r="F25" s="21">
        <v>9</v>
      </c>
      <c r="G25" s="21">
        <v>7</v>
      </c>
      <c r="H25" s="21">
        <v>109</v>
      </c>
      <c r="I25" s="21">
        <v>50</v>
      </c>
      <c r="J25" s="21">
        <v>44</v>
      </c>
      <c r="K25" s="21">
        <v>8</v>
      </c>
      <c r="L25" s="21">
        <v>7</v>
      </c>
      <c r="M25" s="14">
        <f t="shared" si="0"/>
        <v>-0.16793893129770993</v>
      </c>
      <c r="N25" s="14">
        <f t="shared" si="0"/>
        <v>-0.20634920634920634</v>
      </c>
      <c r="O25" s="14">
        <f t="shared" si="0"/>
        <v>-0.15384615384615385</v>
      </c>
      <c r="P25" s="14">
        <f t="shared" si="0"/>
        <v>-0.1111111111111111</v>
      </c>
      <c r="Q25" s="14">
        <f t="shared" si="0"/>
        <v>0</v>
      </c>
    </row>
    <row r="26" spans="2:17" ht="20.100000000000001" customHeight="1" thickBot="1" x14ac:dyDescent="0.25">
      <c r="B26" s="7" t="s">
        <v>17</v>
      </c>
      <c r="C26" s="21">
        <v>345</v>
      </c>
      <c r="D26" s="21">
        <v>148</v>
      </c>
      <c r="E26" s="21">
        <v>146</v>
      </c>
      <c r="F26" s="21">
        <v>23</v>
      </c>
      <c r="G26" s="21">
        <v>28</v>
      </c>
      <c r="H26" s="21">
        <v>347</v>
      </c>
      <c r="I26" s="21">
        <v>133</v>
      </c>
      <c r="J26" s="21">
        <v>165</v>
      </c>
      <c r="K26" s="21">
        <v>26</v>
      </c>
      <c r="L26" s="21">
        <v>23</v>
      </c>
      <c r="M26" s="14">
        <f t="shared" si="0"/>
        <v>5.7971014492753624E-3</v>
      </c>
      <c r="N26" s="14">
        <f t="shared" si="0"/>
        <v>-0.10135135135135136</v>
      </c>
      <c r="O26" s="14">
        <f t="shared" si="0"/>
        <v>0.13013698630136986</v>
      </c>
      <c r="P26" s="14">
        <f t="shared" si="0"/>
        <v>0.13043478260869565</v>
      </c>
      <c r="Q26" s="14">
        <f t="shared" si="0"/>
        <v>-0.17857142857142858</v>
      </c>
    </row>
    <row r="27" spans="2:17" ht="20.100000000000001" customHeight="1" thickBot="1" x14ac:dyDescent="0.25">
      <c r="B27" s="8" t="s">
        <v>18</v>
      </c>
      <c r="C27" s="21">
        <v>54</v>
      </c>
      <c r="D27" s="21">
        <v>21</v>
      </c>
      <c r="E27" s="21">
        <v>14</v>
      </c>
      <c r="F27" s="21">
        <v>6</v>
      </c>
      <c r="G27" s="21">
        <v>13</v>
      </c>
      <c r="H27" s="21">
        <v>96</v>
      </c>
      <c r="I27" s="21">
        <v>46</v>
      </c>
      <c r="J27" s="21">
        <v>24</v>
      </c>
      <c r="K27" s="21">
        <v>0</v>
      </c>
      <c r="L27" s="21">
        <v>26</v>
      </c>
      <c r="M27" s="14">
        <f t="shared" si="0"/>
        <v>0.77777777777777779</v>
      </c>
      <c r="N27" s="14">
        <f t="shared" si="0"/>
        <v>1.1904761904761905</v>
      </c>
      <c r="O27" s="14">
        <f t="shared" si="0"/>
        <v>0.7142857142857143</v>
      </c>
      <c r="P27" s="14">
        <f t="shared" si="0"/>
        <v>-1</v>
      </c>
      <c r="Q27" s="14">
        <f t="shared" si="0"/>
        <v>1</v>
      </c>
    </row>
    <row r="28" spans="2:17" ht="20.100000000000001" customHeight="1" thickBot="1" x14ac:dyDescent="0.25">
      <c r="B28" s="9" t="s">
        <v>19</v>
      </c>
      <c r="C28" s="12">
        <f>SUM(C11:C27)</f>
        <v>8500</v>
      </c>
      <c r="D28" s="12">
        <f t="shared" ref="D28:G28" si="1">SUM(D11:D27)</f>
        <v>3808</v>
      </c>
      <c r="E28" s="12">
        <f t="shared" si="1"/>
        <v>2145</v>
      </c>
      <c r="F28" s="12">
        <f t="shared" si="1"/>
        <v>1702</v>
      </c>
      <c r="G28" s="12">
        <f t="shared" si="1"/>
        <v>845</v>
      </c>
      <c r="H28" s="12">
        <f>SUM(H11:H27)</f>
        <v>8455</v>
      </c>
      <c r="I28" s="12">
        <f t="shared" ref="I28:L28" si="2">SUM(I11:I27)</f>
        <v>3894</v>
      </c>
      <c r="J28" s="12">
        <f t="shared" si="2"/>
        <v>2225</v>
      </c>
      <c r="K28" s="12">
        <f t="shared" si="2"/>
        <v>1476</v>
      </c>
      <c r="L28" s="12">
        <f t="shared" si="2"/>
        <v>860</v>
      </c>
      <c r="M28" s="15">
        <f t="shared" si="0"/>
        <v>-5.2941176470588233E-3</v>
      </c>
      <c r="N28" s="15">
        <f t="shared" si="0"/>
        <v>2.2584033613445378E-2</v>
      </c>
      <c r="O28" s="15">
        <f t="shared" si="0"/>
        <v>3.7296037296037296E-2</v>
      </c>
      <c r="P28" s="15">
        <f t="shared" si="0"/>
        <v>-0.13278495887191538</v>
      </c>
      <c r="Q28" s="15">
        <f t="shared" si="0"/>
        <v>1.7751479289940829E-2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2" t="s">
        <v>119</v>
      </c>
      <c r="D9" s="33"/>
      <c r="E9" s="33"/>
      <c r="F9" s="33"/>
      <c r="G9" s="32" t="s">
        <v>120</v>
      </c>
      <c r="H9" s="33"/>
      <c r="I9" s="33"/>
      <c r="J9" s="33"/>
      <c r="K9" s="32" t="s">
        <v>122</v>
      </c>
      <c r="L9" s="33"/>
      <c r="M9" s="33"/>
      <c r="N9" s="33"/>
    </row>
    <row r="10" spans="2:14" ht="44.25" customHeight="1" thickBot="1" x14ac:dyDescent="0.25"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57</v>
      </c>
      <c r="L10" s="10" t="s">
        <v>58</v>
      </c>
      <c r="M10" s="10" t="s">
        <v>59</v>
      </c>
      <c r="N10" s="10" t="s">
        <v>60</v>
      </c>
    </row>
    <row r="11" spans="2:14" ht="20.100000000000001" customHeight="1" thickBot="1" x14ac:dyDescent="0.25">
      <c r="B11" s="5" t="s">
        <v>2</v>
      </c>
      <c r="C11" s="11">
        <f>SUM(D11:E11)</f>
        <v>1028</v>
      </c>
      <c r="D11" s="21">
        <v>578</v>
      </c>
      <c r="E11" s="21">
        <v>450</v>
      </c>
      <c r="F11" s="21">
        <v>594</v>
      </c>
      <c r="G11" s="11">
        <f>SUM(H11:I11)</f>
        <v>1145</v>
      </c>
      <c r="H11" s="21">
        <v>734</v>
      </c>
      <c r="I11" s="21">
        <v>411</v>
      </c>
      <c r="J11" s="21">
        <v>504</v>
      </c>
      <c r="K11" s="14">
        <f>IF(C11=0,"-",(G11-C11)/C11)</f>
        <v>0.11381322957198443</v>
      </c>
      <c r="L11" s="14">
        <f>IF(D11=0,"-",(H11-D11)/D11)</f>
        <v>0.26989619377162632</v>
      </c>
      <c r="M11" s="14">
        <f>IF(E11=0,"-",(I11-E11)/E11)</f>
        <v>-8.666666666666667E-2</v>
      </c>
      <c r="N11" s="14">
        <f>IF(F11=0,"-",(J11-F11)/F11)</f>
        <v>-0.15151515151515152</v>
      </c>
    </row>
    <row r="12" spans="2:14" ht="20.100000000000001" customHeight="1" thickBot="1" x14ac:dyDescent="0.25">
      <c r="B12" s="6" t="s">
        <v>3</v>
      </c>
      <c r="C12" s="11">
        <f t="shared" ref="C12:C27" si="0">SUM(D12:E12)</f>
        <v>184</v>
      </c>
      <c r="D12" s="21">
        <v>98</v>
      </c>
      <c r="E12" s="21">
        <v>86</v>
      </c>
      <c r="F12" s="21">
        <v>48</v>
      </c>
      <c r="G12" s="11">
        <f t="shared" ref="G12:G27" si="1">SUM(H12:I12)</f>
        <v>206</v>
      </c>
      <c r="H12" s="21">
        <v>126</v>
      </c>
      <c r="I12" s="21">
        <v>80</v>
      </c>
      <c r="J12" s="21">
        <v>47</v>
      </c>
      <c r="K12" s="14">
        <f t="shared" ref="K12:N28" si="2">IF(C12=0,"-",(G12-C12)/C12)</f>
        <v>0.11956521739130435</v>
      </c>
      <c r="L12" s="14">
        <f t="shared" si="2"/>
        <v>0.2857142857142857</v>
      </c>
      <c r="M12" s="14">
        <f t="shared" si="2"/>
        <v>-6.9767441860465115E-2</v>
      </c>
      <c r="N12" s="14">
        <f t="shared" si="2"/>
        <v>-2.0833333333333332E-2</v>
      </c>
    </row>
    <row r="13" spans="2:14" ht="20.100000000000001" customHeight="1" thickBot="1" x14ac:dyDescent="0.25">
      <c r="B13" s="6" t="s">
        <v>4</v>
      </c>
      <c r="C13" s="11">
        <f t="shared" si="0"/>
        <v>152</v>
      </c>
      <c r="D13" s="21">
        <v>85</v>
      </c>
      <c r="E13" s="21">
        <v>67</v>
      </c>
      <c r="F13" s="21">
        <v>32</v>
      </c>
      <c r="G13" s="11">
        <f t="shared" si="1"/>
        <v>146</v>
      </c>
      <c r="H13" s="21">
        <v>112</v>
      </c>
      <c r="I13" s="21">
        <v>34</v>
      </c>
      <c r="J13" s="21">
        <v>34</v>
      </c>
      <c r="K13" s="14">
        <f t="shared" si="2"/>
        <v>-3.9473684210526314E-2</v>
      </c>
      <c r="L13" s="14">
        <f t="shared" si="2"/>
        <v>0.31764705882352939</v>
      </c>
      <c r="M13" s="14">
        <f t="shared" si="2"/>
        <v>-0.4925373134328358</v>
      </c>
      <c r="N13" s="14">
        <f t="shared" si="2"/>
        <v>6.25E-2</v>
      </c>
    </row>
    <row r="14" spans="2:14" ht="20.100000000000001" customHeight="1" thickBot="1" x14ac:dyDescent="0.25">
      <c r="B14" s="6" t="s">
        <v>5</v>
      </c>
      <c r="C14" s="11">
        <f t="shared" si="0"/>
        <v>248</v>
      </c>
      <c r="D14" s="21">
        <v>192</v>
      </c>
      <c r="E14" s="21">
        <v>56</v>
      </c>
      <c r="F14" s="21">
        <v>58</v>
      </c>
      <c r="G14" s="11">
        <f t="shared" si="1"/>
        <v>222</v>
      </c>
      <c r="H14" s="21">
        <v>178</v>
      </c>
      <c r="I14" s="21">
        <v>44</v>
      </c>
      <c r="J14" s="21">
        <v>47</v>
      </c>
      <c r="K14" s="14">
        <f t="shared" si="2"/>
        <v>-0.10483870967741936</v>
      </c>
      <c r="L14" s="14">
        <f t="shared" si="2"/>
        <v>-7.2916666666666671E-2</v>
      </c>
      <c r="M14" s="14">
        <f t="shared" si="2"/>
        <v>-0.21428571428571427</v>
      </c>
      <c r="N14" s="14">
        <f t="shared" si="2"/>
        <v>-0.18965517241379309</v>
      </c>
    </row>
    <row r="15" spans="2:14" ht="20.100000000000001" customHeight="1" thickBot="1" x14ac:dyDescent="0.25">
      <c r="B15" s="6" t="s">
        <v>6</v>
      </c>
      <c r="C15" s="11">
        <f t="shared" si="0"/>
        <v>165</v>
      </c>
      <c r="D15" s="21">
        <v>112</v>
      </c>
      <c r="E15" s="21">
        <v>53</v>
      </c>
      <c r="F15" s="21">
        <v>85</v>
      </c>
      <c r="G15" s="11">
        <f t="shared" si="1"/>
        <v>118</v>
      </c>
      <c r="H15" s="21">
        <v>85</v>
      </c>
      <c r="I15" s="21">
        <v>33</v>
      </c>
      <c r="J15" s="21">
        <v>48</v>
      </c>
      <c r="K15" s="14">
        <f t="shared" si="2"/>
        <v>-0.28484848484848485</v>
      </c>
      <c r="L15" s="14">
        <f t="shared" si="2"/>
        <v>-0.24107142857142858</v>
      </c>
      <c r="M15" s="14">
        <f t="shared" si="2"/>
        <v>-0.37735849056603776</v>
      </c>
      <c r="N15" s="14">
        <f t="shared" si="2"/>
        <v>-0.43529411764705883</v>
      </c>
    </row>
    <row r="16" spans="2:14" ht="20.100000000000001" customHeight="1" thickBot="1" x14ac:dyDescent="0.25">
      <c r="B16" s="6" t="s">
        <v>7</v>
      </c>
      <c r="C16" s="11">
        <f t="shared" si="0"/>
        <v>66</v>
      </c>
      <c r="D16" s="21">
        <v>43</v>
      </c>
      <c r="E16" s="21">
        <v>23</v>
      </c>
      <c r="F16" s="21">
        <v>35</v>
      </c>
      <c r="G16" s="11">
        <f t="shared" si="1"/>
        <v>73</v>
      </c>
      <c r="H16" s="21">
        <v>44</v>
      </c>
      <c r="I16" s="21">
        <v>29</v>
      </c>
      <c r="J16" s="21">
        <v>25</v>
      </c>
      <c r="K16" s="14">
        <f t="shared" si="2"/>
        <v>0.10606060606060606</v>
      </c>
      <c r="L16" s="14">
        <f t="shared" si="2"/>
        <v>2.3255813953488372E-2</v>
      </c>
      <c r="M16" s="14">
        <f t="shared" si="2"/>
        <v>0.2608695652173913</v>
      </c>
      <c r="N16" s="14">
        <f t="shared" si="2"/>
        <v>-0.2857142857142857</v>
      </c>
    </row>
    <row r="17" spans="2:14" ht="20.100000000000001" customHeight="1" thickBot="1" x14ac:dyDescent="0.25">
      <c r="B17" s="6" t="s">
        <v>8</v>
      </c>
      <c r="C17" s="11">
        <f t="shared" si="0"/>
        <v>321</v>
      </c>
      <c r="D17" s="21">
        <v>217</v>
      </c>
      <c r="E17" s="21">
        <v>104</v>
      </c>
      <c r="F17" s="21">
        <v>96</v>
      </c>
      <c r="G17" s="11">
        <f t="shared" si="1"/>
        <v>249</v>
      </c>
      <c r="H17" s="21">
        <v>171</v>
      </c>
      <c r="I17" s="21">
        <v>78</v>
      </c>
      <c r="J17" s="21">
        <v>96</v>
      </c>
      <c r="K17" s="14">
        <f t="shared" si="2"/>
        <v>-0.22429906542056074</v>
      </c>
      <c r="L17" s="14">
        <f t="shared" si="2"/>
        <v>-0.2119815668202765</v>
      </c>
      <c r="M17" s="14">
        <f t="shared" si="2"/>
        <v>-0.25</v>
      </c>
      <c r="N17" s="14">
        <f t="shared" si="2"/>
        <v>0</v>
      </c>
    </row>
    <row r="18" spans="2:14" ht="20.100000000000001" customHeight="1" thickBot="1" x14ac:dyDescent="0.25">
      <c r="B18" s="6" t="s">
        <v>9</v>
      </c>
      <c r="C18" s="11">
        <f t="shared" si="0"/>
        <v>211</v>
      </c>
      <c r="D18" s="21">
        <v>113</v>
      </c>
      <c r="E18" s="21">
        <v>98</v>
      </c>
      <c r="F18" s="21">
        <v>113</v>
      </c>
      <c r="G18" s="11">
        <f t="shared" si="1"/>
        <v>216</v>
      </c>
      <c r="H18" s="21">
        <v>104</v>
      </c>
      <c r="I18" s="21">
        <v>112</v>
      </c>
      <c r="J18" s="21">
        <v>124</v>
      </c>
      <c r="K18" s="14">
        <f t="shared" si="2"/>
        <v>2.3696682464454975E-2</v>
      </c>
      <c r="L18" s="14">
        <f t="shared" si="2"/>
        <v>-7.9646017699115043E-2</v>
      </c>
      <c r="M18" s="14">
        <f t="shared" si="2"/>
        <v>0.14285714285714285</v>
      </c>
      <c r="N18" s="14">
        <f t="shared" si="2"/>
        <v>9.7345132743362831E-2</v>
      </c>
    </row>
    <row r="19" spans="2:14" ht="20.100000000000001" customHeight="1" thickBot="1" x14ac:dyDescent="0.25">
      <c r="B19" s="6" t="s">
        <v>10</v>
      </c>
      <c r="C19" s="11">
        <f t="shared" si="0"/>
        <v>929</v>
      </c>
      <c r="D19" s="21">
        <v>584</v>
      </c>
      <c r="E19" s="21">
        <v>345</v>
      </c>
      <c r="F19" s="21">
        <v>558</v>
      </c>
      <c r="G19" s="11">
        <f t="shared" si="1"/>
        <v>902</v>
      </c>
      <c r="H19" s="21">
        <v>574</v>
      </c>
      <c r="I19" s="21">
        <v>328</v>
      </c>
      <c r="J19" s="21">
        <v>569</v>
      </c>
      <c r="K19" s="14">
        <f t="shared" si="2"/>
        <v>-2.9063509149623249E-2</v>
      </c>
      <c r="L19" s="14">
        <f t="shared" si="2"/>
        <v>-1.7123287671232876E-2</v>
      </c>
      <c r="M19" s="14">
        <f t="shared" si="2"/>
        <v>-4.9275362318840582E-2</v>
      </c>
      <c r="N19" s="14">
        <f t="shared" si="2"/>
        <v>1.9713261648745518E-2</v>
      </c>
    </row>
    <row r="20" spans="2:14" ht="20.100000000000001" customHeight="1" thickBot="1" x14ac:dyDescent="0.25">
      <c r="B20" s="6" t="s">
        <v>11</v>
      </c>
      <c r="C20" s="11">
        <f t="shared" si="0"/>
        <v>760</v>
      </c>
      <c r="D20" s="21">
        <v>475</v>
      </c>
      <c r="E20" s="21">
        <v>285</v>
      </c>
      <c r="F20" s="21">
        <v>261</v>
      </c>
      <c r="G20" s="11">
        <f t="shared" si="1"/>
        <v>753</v>
      </c>
      <c r="H20" s="21">
        <v>491</v>
      </c>
      <c r="I20" s="21">
        <v>262</v>
      </c>
      <c r="J20" s="21">
        <v>253</v>
      </c>
      <c r="K20" s="14">
        <f t="shared" si="2"/>
        <v>-9.2105263157894728E-3</v>
      </c>
      <c r="L20" s="14">
        <f t="shared" si="2"/>
        <v>3.3684210526315789E-2</v>
      </c>
      <c r="M20" s="14">
        <f t="shared" si="2"/>
        <v>-8.0701754385964913E-2</v>
      </c>
      <c r="N20" s="14">
        <f t="shared" si="2"/>
        <v>-3.0651340996168581E-2</v>
      </c>
    </row>
    <row r="21" spans="2:14" ht="20.100000000000001" customHeight="1" thickBot="1" x14ac:dyDescent="0.25">
      <c r="B21" s="6" t="s">
        <v>12</v>
      </c>
      <c r="C21" s="11">
        <f t="shared" si="0"/>
        <v>98</v>
      </c>
      <c r="D21" s="21">
        <v>83</v>
      </c>
      <c r="E21" s="21">
        <v>15</v>
      </c>
      <c r="F21" s="21">
        <v>31</v>
      </c>
      <c r="G21" s="11">
        <f t="shared" si="1"/>
        <v>107</v>
      </c>
      <c r="H21" s="21">
        <v>98</v>
      </c>
      <c r="I21" s="21">
        <v>9</v>
      </c>
      <c r="J21" s="21">
        <v>10</v>
      </c>
      <c r="K21" s="14">
        <f t="shared" si="2"/>
        <v>9.1836734693877556E-2</v>
      </c>
      <c r="L21" s="14">
        <f t="shared" si="2"/>
        <v>0.18072289156626506</v>
      </c>
      <c r="M21" s="14">
        <f t="shared" si="2"/>
        <v>-0.4</v>
      </c>
      <c r="N21" s="14">
        <f t="shared" si="2"/>
        <v>-0.67741935483870963</v>
      </c>
    </row>
    <row r="22" spans="2:14" ht="20.100000000000001" customHeight="1" thickBot="1" x14ac:dyDescent="0.25">
      <c r="B22" s="6" t="s">
        <v>13</v>
      </c>
      <c r="C22" s="11">
        <f t="shared" si="0"/>
        <v>240</v>
      </c>
      <c r="D22" s="21">
        <v>139</v>
      </c>
      <c r="E22" s="21">
        <v>101</v>
      </c>
      <c r="F22" s="21">
        <v>61</v>
      </c>
      <c r="G22" s="11">
        <f t="shared" si="1"/>
        <v>320</v>
      </c>
      <c r="H22" s="21">
        <v>206</v>
      </c>
      <c r="I22" s="21">
        <v>114</v>
      </c>
      <c r="J22" s="21">
        <v>79</v>
      </c>
      <c r="K22" s="14">
        <f t="shared" si="2"/>
        <v>0.33333333333333331</v>
      </c>
      <c r="L22" s="14">
        <f t="shared" si="2"/>
        <v>0.48201438848920863</v>
      </c>
      <c r="M22" s="14">
        <f t="shared" si="2"/>
        <v>0.12871287128712872</v>
      </c>
      <c r="N22" s="14">
        <f t="shared" si="2"/>
        <v>0.29508196721311475</v>
      </c>
    </row>
    <row r="23" spans="2:14" ht="20.100000000000001" customHeight="1" thickBot="1" x14ac:dyDescent="0.25">
      <c r="B23" s="6" t="s">
        <v>14</v>
      </c>
      <c r="C23" s="11">
        <f t="shared" si="0"/>
        <v>956</v>
      </c>
      <c r="D23" s="21">
        <v>620</v>
      </c>
      <c r="E23" s="21">
        <v>336</v>
      </c>
      <c r="F23" s="21">
        <v>387</v>
      </c>
      <c r="G23" s="11">
        <f t="shared" si="1"/>
        <v>1037</v>
      </c>
      <c r="H23" s="21">
        <v>655</v>
      </c>
      <c r="I23" s="21">
        <v>382</v>
      </c>
      <c r="J23" s="21">
        <v>339</v>
      </c>
      <c r="K23" s="14">
        <f t="shared" si="2"/>
        <v>8.4728033472803346E-2</v>
      </c>
      <c r="L23" s="14">
        <f t="shared" si="2"/>
        <v>5.6451612903225805E-2</v>
      </c>
      <c r="M23" s="14">
        <f t="shared" si="2"/>
        <v>0.13690476190476192</v>
      </c>
      <c r="N23" s="14">
        <f t="shared" si="2"/>
        <v>-0.12403100775193798</v>
      </c>
    </row>
    <row r="24" spans="2:14" ht="20.100000000000001" customHeight="1" thickBot="1" x14ac:dyDescent="0.25">
      <c r="B24" s="6" t="s">
        <v>15</v>
      </c>
      <c r="C24" s="11">
        <f t="shared" si="0"/>
        <v>105</v>
      </c>
      <c r="D24" s="21">
        <v>83</v>
      </c>
      <c r="E24" s="21">
        <v>22</v>
      </c>
      <c r="F24" s="21">
        <v>38</v>
      </c>
      <c r="G24" s="11">
        <f t="shared" si="1"/>
        <v>122</v>
      </c>
      <c r="H24" s="21">
        <v>90</v>
      </c>
      <c r="I24" s="21">
        <v>32</v>
      </c>
      <c r="J24" s="21">
        <v>35</v>
      </c>
      <c r="K24" s="14">
        <f t="shared" si="2"/>
        <v>0.16190476190476191</v>
      </c>
      <c r="L24" s="14">
        <f t="shared" si="2"/>
        <v>8.4337349397590355E-2</v>
      </c>
      <c r="M24" s="14">
        <f t="shared" si="2"/>
        <v>0.45454545454545453</v>
      </c>
      <c r="N24" s="14">
        <f t="shared" si="2"/>
        <v>-7.8947368421052627E-2</v>
      </c>
    </row>
    <row r="25" spans="2:14" ht="20.100000000000001" customHeight="1" thickBot="1" x14ac:dyDescent="0.25">
      <c r="B25" s="6" t="s">
        <v>16</v>
      </c>
      <c r="C25" s="11">
        <f t="shared" si="0"/>
        <v>115</v>
      </c>
      <c r="D25" s="21">
        <v>93</v>
      </c>
      <c r="E25" s="21">
        <v>22</v>
      </c>
      <c r="F25" s="21">
        <v>16</v>
      </c>
      <c r="G25" s="11">
        <f t="shared" si="1"/>
        <v>94</v>
      </c>
      <c r="H25" s="21">
        <v>73</v>
      </c>
      <c r="I25" s="21">
        <v>21</v>
      </c>
      <c r="J25" s="21">
        <v>15</v>
      </c>
      <c r="K25" s="14">
        <f t="shared" si="2"/>
        <v>-0.18260869565217391</v>
      </c>
      <c r="L25" s="14">
        <f t="shared" si="2"/>
        <v>-0.21505376344086022</v>
      </c>
      <c r="M25" s="14">
        <f t="shared" si="2"/>
        <v>-4.5454545454545456E-2</v>
      </c>
      <c r="N25" s="14">
        <f t="shared" si="2"/>
        <v>-6.25E-2</v>
      </c>
    </row>
    <row r="26" spans="2:14" ht="20.100000000000001" customHeight="1" thickBot="1" x14ac:dyDescent="0.25">
      <c r="B26" s="7" t="s">
        <v>17</v>
      </c>
      <c r="C26" s="11">
        <f t="shared" si="0"/>
        <v>292</v>
      </c>
      <c r="D26" s="21">
        <v>199</v>
      </c>
      <c r="E26" s="21">
        <v>93</v>
      </c>
      <c r="F26" s="21">
        <v>51</v>
      </c>
      <c r="G26" s="11">
        <f t="shared" si="1"/>
        <v>295</v>
      </c>
      <c r="H26" s="21">
        <v>216</v>
      </c>
      <c r="I26" s="21">
        <v>79</v>
      </c>
      <c r="J26" s="21">
        <v>48</v>
      </c>
      <c r="K26" s="14">
        <f t="shared" si="2"/>
        <v>1.0273972602739725E-2</v>
      </c>
      <c r="L26" s="14">
        <f t="shared" si="2"/>
        <v>8.5427135678391955E-2</v>
      </c>
      <c r="M26" s="14">
        <f t="shared" si="2"/>
        <v>-0.15053763440860216</v>
      </c>
      <c r="N26" s="14">
        <f t="shared" si="2"/>
        <v>-5.8823529411764705E-2</v>
      </c>
    </row>
    <row r="27" spans="2:14" ht="20.100000000000001" customHeight="1" thickBot="1" x14ac:dyDescent="0.25">
      <c r="B27" s="8" t="s">
        <v>18</v>
      </c>
      <c r="C27" s="11">
        <f t="shared" si="0"/>
        <v>35</v>
      </c>
      <c r="D27" s="21">
        <v>30</v>
      </c>
      <c r="E27" s="21">
        <v>5</v>
      </c>
      <c r="F27" s="21">
        <v>19</v>
      </c>
      <c r="G27" s="11">
        <f t="shared" si="1"/>
        <v>70</v>
      </c>
      <c r="H27" s="21">
        <v>66</v>
      </c>
      <c r="I27" s="21">
        <v>4</v>
      </c>
      <c r="J27" s="21">
        <v>26</v>
      </c>
      <c r="K27" s="14">
        <f t="shared" si="2"/>
        <v>1</v>
      </c>
      <c r="L27" s="14">
        <f t="shared" si="2"/>
        <v>1.2</v>
      </c>
      <c r="M27" s="14">
        <f t="shared" si="2"/>
        <v>-0.2</v>
      </c>
      <c r="N27" s="14">
        <f t="shared" si="2"/>
        <v>0.36842105263157893</v>
      </c>
    </row>
    <row r="28" spans="2:14" ht="20.100000000000001" customHeight="1" thickBot="1" x14ac:dyDescent="0.25">
      <c r="B28" s="9" t="s">
        <v>19</v>
      </c>
      <c r="C28" s="12">
        <f>SUM(C11:C27)</f>
        <v>5905</v>
      </c>
      <c r="D28" s="12">
        <f t="shared" ref="D28:F28" si="3">SUM(D11:D27)</f>
        <v>3744</v>
      </c>
      <c r="E28" s="12">
        <f t="shared" si="3"/>
        <v>2161</v>
      </c>
      <c r="F28" s="12">
        <f t="shared" si="3"/>
        <v>2483</v>
      </c>
      <c r="G28" s="12">
        <f>SUM(G11:G27)</f>
        <v>6075</v>
      </c>
      <c r="H28" s="12">
        <f>SUM(H11:H27)</f>
        <v>4023</v>
      </c>
      <c r="I28" s="12">
        <f t="shared" ref="I28:J28" si="4">SUM(I11:I27)</f>
        <v>2052</v>
      </c>
      <c r="J28" s="12">
        <f t="shared" si="4"/>
        <v>2299</v>
      </c>
      <c r="K28" s="15">
        <f t="shared" si="2"/>
        <v>2.8789161727349702E-2</v>
      </c>
      <c r="L28" s="15">
        <f t="shared" si="2"/>
        <v>7.4519230769230768E-2</v>
      </c>
      <c r="M28" s="15">
        <f t="shared" si="2"/>
        <v>-5.0439611291068949E-2</v>
      </c>
      <c r="N28" s="15">
        <f t="shared" si="2"/>
        <v>-7.4103906564639554E-2</v>
      </c>
    </row>
    <row r="29" spans="2:14" x14ac:dyDescent="0.2">
      <c r="D29" s="20"/>
      <c r="E29" s="20"/>
      <c r="F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2" t="s">
        <v>123</v>
      </c>
      <c r="D9" s="33"/>
      <c r="E9" s="33"/>
      <c r="F9" s="32" t="s">
        <v>124</v>
      </c>
      <c r="G9" s="33"/>
      <c r="H9" s="33"/>
      <c r="I9" s="32" t="s">
        <v>125</v>
      </c>
      <c r="J9" s="33"/>
      <c r="K9" s="33"/>
      <c r="L9" s="32" t="s">
        <v>126</v>
      </c>
      <c r="M9" s="33"/>
      <c r="N9" s="33"/>
    </row>
    <row r="10" spans="2:14" ht="44.25" customHeight="1" thickBot="1" x14ac:dyDescent="0.25">
      <c r="C10" s="10" t="s">
        <v>62</v>
      </c>
      <c r="D10" s="10" t="s">
        <v>63</v>
      </c>
      <c r="E10" s="10" t="s">
        <v>64</v>
      </c>
      <c r="F10" s="10" t="s">
        <v>65</v>
      </c>
      <c r="G10" s="10" t="s">
        <v>63</v>
      </c>
      <c r="H10" s="10" t="s">
        <v>64</v>
      </c>
      <c r="I10" s="10" t="s">
        <v>62</v>
      </c>
      <c r="J10" s="10" t="s">
        <v>63</v>
      </c>
      <c r="K10" s="10" t="s">
        <v>64</v>
      </c>
      <c r="L10" s="10" t="s">
        <v>65</v>
      </c>
      <c r="M10" s="10" t="s">
        <v>63</v>
      </c>
      <c r="N10" s="10" t="s">
        <v>64</v>
      </c>
    </row>
    <row r="11" spans="2:14" ht="20.100000000000001" customHeight="1" thickBot="1" x14ac:dyDescent="0.25">
      <c r="B11" s="5" t="s">
        <v>2</v>
      </c>
      <c r="C11" s="22">
        <v>29</v>
      </c>
      <c r="D11" s="22">
        <v>28</v>
      </c>
      <c r="E11" s="22">
        <v>1</v>
      </c>
      <c r="F11" s="22">
        <v>0</v>
      </c>
      <c r="G11" s="22">
        <v>0</v>
      </c>
      <c r="H11" s="22">
        <v>0</v>
      </c>
      <c r="I11" s="22">
        <v>20</v>
      </c>
      <c r="J11" s="22">
        <v>18</v>
      </c>
      <c r="K11" s="22">
        <v>2</v>
      </c>
      <c r="L11" s="22">
        <v>1</v>
      </c>
      <c r="M11" s="22">
        <v>1</v>
      </c>
      <c r="N11" s="22">
        <v>0</v>
      </c>
    </row>
    <row r="12" spans="2:14" ht="20.100000000000001" customHeight="1" thickBot="1" x14ac:dyDescent="0.25">
      <c r="B12" s="6" t="s">
        <v>3</v>
      </c>
      <c r="C12" s="22">
        <v>2</v>
      </c>
      <c r="D12" s="22">
        <v>2</v>
      </c>
      <c r="E12" s="22">
        <v>0</v>
      </c>
      <c r="F12" s="22">
        <v>1</v>
      </c>
      <c r="G12" s="22">
        <v>1</v>
      </c>
      <c r="H12" s="22">
        <v>0</v>
      </c>
      <c r="I12" s="22">
        <v>2</v>
      </c>
      <c r="J12" s="22">
        <v>2</v>
      </c>
      <c r="K12" s="22">
        <v>0</v>
      </c>
      <c r="L12" s="22">
        <v>0</v>
      </c>
      <c r="M12" s="22">
        <v>0</v>
      </c>
      <c r="N12" s="22">
        <v>0</v>
      </c>
    </row>
    <row r="13" spans="2:14" ht="20.100000000000001" customHeight="1" thickBot="1" x14ac:dyDescent="0.25">
      <c r="B13" s="6" t="s">
        <v>4</v>
      </c>
      <c r="C13" s="22">
        <v>1</v>
      </c>
      <c r="D13" s="22">
        <v>1</v>
      </c>
      <c r="E13" s="22">
        <v>0</v>
      </c>
      <c r="F13" s="22">
        <v>0</v>
      </c>
      <c r="G13" s="22">
        <v>0</v>
      </c>
      <c r="H13" s="22">
        <v>0</v>
      </c>
      <c r="I13" s="22">
        <v>1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</row>
    <row r="14" spans="2:14" ht="20.100000000000001" customHeight="1" thickBot="1" x14ac:dyDescent="0.25">
      <c r="B14" s="6" t="s">
        <v>5</v>
      </c>
      <c r="C14" s="22">
        <v>3</v>
      </c>
      <c r="D14" s="22">
        <v>1</v>
      </c>
      <c r="E14" s="22">
        <v>2</v>
      </c>
      <c r="F14" s="22">
        <v>0</v>
      </c>
      <c r="G14" s="22">
        <v>0</v>
      </c>
      <c r="H14" s="22">
        <v>0</v>
      </c>
      <c r="I14" s="22">
        <v>6</v>
      </c>
      <c r="J14" s="22">
        <v>5</v>
      </c>
      <c r="K14" s="22">
        <v>1</v>
      </c>
      <c r="L14" s="22">
        <v>0</v>
      </c>
      <c r="M14" s="22">
        <v>0</v>
      </c>
      <c r="N14" s="22">
        <v>0</v>
      </c>
    </row>
    <row r="15" spans="2:14" ht="20.100000000000001" customHeight="1" thickBot="1" x14ac:dyDescent="0.25">
      <c r="B15" s="6" t="s">
        <v>6</v>
      </c>
      <c r="C15" s="22">
        <v>3</v>
      </c>
      <c r="D15" s="22">
        <v>3</v>
      </c>
      <c r="E15" s="22">
        <v>0</v>
      </c>
      <c r="F15" s="22">
        <v>0</v>
      </c>
      <c r="G15" s="22">
        <v>0</v>
      </c>
      <c r="H15" s="22">
        <v>0</v>
      </c>
      <c r="I15" s="22">
        <v>9</v>
      </c>
      <c r="J15" s="22">
        <v>6</v>
      </c>
      <c r="K15" s="22">
        <v>3</v>
      </c>
      <c r="L15" s="22">
        <v>1</v>
      </c>
      <c r="M15" s="22">
        <v>1</v>
      </c>
      <c r="N15" s="22">
        <v>0</v>
      </c>
    </row>
    <row r="16" spans="2:14" ht="20.100000000000001" customHeight="1" thickBot="1" x14ac:dyDescent="0.25">
      <c r="B16" s="6" t="s">
        <v>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1</v>
      </c>
      <c r="J16" s="22">
        <v>1</v>
      </c>
      <c r="K16" s="22">
        <v>0</v>
      </c>
      <c r="L16" s="22">
        <v>0</v>
      </c>
      <c r="M16" s="22">
        <v>0</v>
      </c>
      <c r="N16" s="22">
        <v>0</v>
      </c>
    </row>
    <row r="17" spans="2:14" ht="20.100000000000001" customHeight="1" thickBot="1" x14ac:dyDescent="0.25">
      <c r="B17" s="6" t="s">
        <v>8</v>
      </c>
      <c r="C17" s="22">
        <v>4</v>
      </c>
      <c r="D17" s="22">
        <v>4</v>
      </c>
      <c r="E17" s="22">
        <v>0</v>
      </c>
      <c r="F17" s="22">
        <v>0</v>
      </c>
      <c r="G17" s="22">
        <v>0</v>
      </c>
      <c r="H17" s="22">
        <v>0</v>
      </c>
      <c r="I17" s="22">
        <v>2</v>
      </c>
      <c r="J17" s="22">
        <v>2</v>
      </c>
      <c r="K17" s="22">
        <v>0</v>
      </c>
      <c r="L17" s="22">
        <v>1</v>
      </c>
      <c r="M17" s="22">
        <v>1</v>
      </c>
      <c r="N17" s="22">
        <v>0</v>
      </c>
    </row>
    <row r="18" spans="2:14" ht="20.100000000000001" customHeight="1" thickBot="1" x14ac:dyDescent="0.25">
      <c r="B18" s="6" t="s">
        <v>9</v>
      </c>
      <c r="C18" s="22">
        <v>1</v>
      </c>
      <c r="D18" s="22">
        <v>1</v>
      </c>
      <c r="E18" s="22">
        <v>0</v>
      </c>
      <c r="F18" s="22">
        <v>0</v>
      </c>
      <c r="G18" s="22">
        <v>0</v>
      </c>
      <c r="H18" s="22">
        <v>0</v>
      </c>
      <c r="I18" s="22">
        <v>3</v>
      </c>
      <c r="J18" s="22">
        <v>2</v>
      </c>
      <c r="K18" s="22">
        <v>1</v>
      </c>
      <c r="L18" s="22">
        <v>0</v>
      </c>
      <c r="M18" s="22">
        <v>0</v>
      </c>
      <c r="N18" s="22">
        <v>0</v>
      </c>
    </row>
    <row r="19" spans="2:14" ht="20.100000000000001" customHeight="1" thickBot="1" x14ac:dyDescent="0.25">
      <c r="B19" s="6" t="s">
        <v>10</v>
      </c>
      <c r="C19" s="22">
        <v>14</v>
      </c>
      <c r="D19" s="22">
        <v>11</v>
      </c>
      <c r="E19" s="22">
        <v>3</v>
      </c>
      <c r="F19" s="22">
        <v>0</v>
      </c>
      <c r="G19" s="22">
        <v>0</v>
      </c>
      <c r="H19" s="22">
        <v>0</v>
      </c>
      <c r="I19" s="22">
        <v>12</v>
      </c>
      <c r="J19" s="22">
        <v>11</v>
      </c>
      <c r="K19" s="22">
        <v>1</v>
      </c>
      <c r="L19" s="22">
        <v>1</v>
      </c>
      <c r="M19" s="22">
        <v>1</v>
      </c>
      <c r="N19" s="22">
        <v>0</v>
      </c>
    </row>
    <row r="20" spans="2:14" ht="20.100000000000001" customHeight="1" thickBot="1" x14ac:dyDescent="0.25">
      <c r="B20" s="6" t="s">
        <v>11</v>
      </c>
      <c r="C20" s="22">
        <v>12</v>
      </c>
      <c r="D20" s="22">
        <v>11</v>
      </c>
      <c r="E20" s="22">
        <v>1</v>
      </c>
      <c r="F20" s="22">
        <v>3</v>
      </c>
      <c r="G20" s="22">
        <v>3</v>
      </c>
      <c r="H20" s="22">
        <v>0</v>
      </c>
      <c r="I20" s="22">
        <v>19</v>
      </c>
      <c r="J20" s="22">
        <v>17</v>
      </c>
      <c r="K20" s="22">
        <v>2</v>
      </c>
      <c r="L20" s="22">
        <v>0</v>
      </c>
      <c r="M20" s="22">
        <v>0</v>
      </c>
      <c r="N20" s="22">
        <v>0</v>
      </c>
    </row>
    <row r="21" spans="2:14" ht="20.100000000000001" customHeight="1" thickBot="1" x14ac:dyDescent="0.25">
      <c r="B21" s="6" t="s">
        <v>12</v>
      </c>
      <c r="C21" s="22">
        <v>2</v>
      </c>
      <c r="D21" s="22">
        <v>1</v>
      </c>
      <c r="E21" s="22">
        <v>1</v>
      </c>
      <c r="F21" s="22">
        <v>1</v>
      </c>
      <c r="G21" s="22">
        <v>1</v>
      </c>
      <c r="H21" s="22">
        <v>0</v>
      </c>
      <c r="I21" s="22">
        <v>2</v>
      </c>
      <c r="J21" s="22">
        <v>1</v>
      </c>
      <c r="K21" s="22">
        <v>1</v>
      </c>
      <c r="L21" s="22">
        <v>0</v>
      </c>
      <c r="M21" s="22">
        <v>0</v>
      </c>
      <c r="N21" s="22">
        <v>0</v>
      </c>
    </row>
    <row r="22" spans="2:14" ht="20.100000000000001" customHeight="1" thickBot="1" x14ac:dyDescent="0.25">
      <c r="B22" s="6" t="s">
        <v>13</v>
      </c>
      <c r="C22" s="22">
        <v>3</v>
      </c>
      <c r="D22" s="22">
        <v>3</v>
      </c>
      <c r="E22" s="22">
        <v>0</v>
      </c>
      <c r="F22" s="22">
        <v>1</v>
      </c>
      <c r="G22" s="22">
        <v>1</v>
      </c>
      <c r="H22" s="22">
        <v>0</v>
      </c>
      <c r="I22" s="22">
        <v>3</v>
      </c>
      <c r="J22" s="22">
        <v>1</v>
      </c>
      <c r="K22" s="22">
        <v>2</v>
      </c>
      <c r="L22" s="22">
        <v>0</v>
      </c>
      <c r="M22" s="22">
        <v>0</v>
      </c>
      <c r="N22" s="22">
        <v>0</v>
      </c>
    </row>
    <row r="23" spans="2:14" ht="20.100000000000001" customHeight="1" thickBot="1" x14ac:dyDescent="0.25">
      <c r="B23" s="6" t="s">
        <v>14</v>
      </c>
      <c r="C23" s="22">
        <v>7</v>
      </c>
      <c r="D23" s="22">
        <v>6</v>
      </c>
      <c r="E23" s="22">
        <v>1</v>
      </c>
      <c r="F23" s="22">
        <v>1</v>
      </c>
      <c r="G23" s="22">
        <v>1</v>
      </c>
      <c r="H23" s="22">
        <v>0</v>
      </c>
      <c r="I23" s="22">
        <v>11</v>
      </c>
      <c r="J23" s="22">
        <v>7</v>
      </c>
      <c r="K23" s="22">
        <v>4</v>
      </c>
      <c r="L23" s="22">
        <v>1</v>
      </c>
      <c r="M23" s="22">
        <v>1</v>
      </c>
      <c r="N23" s="22">
        <v>0</v>
      </c>
    </row>
    <row r="24" spans="2:14" ht="20.100000000000001" customHeight="1" thickBot="1" x14ac:dyDescent="0.25">
      <c r="B24" s="6" t="s">
        <v>15</v>
      </c>
      <c r="C24" s="22">
        <v>3</v>
      </c>
      <c r="D24" s="22">
        <v>3</v>
      </c>
      <c r="E24" s="22">
        <v>0</v>
      </c>
      <c r="F24" s="22">
        <v>0</v>
      </c>
      <c r="G24" s="22">
        <v>0</v>
      </c>
      <c r="H24" s="22">
        <v>0</v>
      </c>
      <c r="I24" s="22">
        <v>3</v>
      </c>
      <c r="J24" s="22">
        <v>3</v>
      </c>
      <c r="K24" s="22">
        <v>0</v>
      </c>
      <c r="L24" s="22">
        <v>0</v>
      </c>
      <c r="M24" s="22">
        <v>0</v>
      </c>
      <c r="N24" s="22">
        <v>0</v>
      </c>
    </row>
    <row r="25" spans="2:14" ht="20.100000000000001" customHeight="1" thickBot="1" x14ac:dyDescent="0.25">
      <c r="B25" s="6" t="s">
        <v>16</v>
      </c>
      <c r="C25" s="22">
        <v>1</v>
      </c>
      <c r="D25" s="22">
        <v>1</v>
      </c>
      <c r="E25" s="22">
        <v>0</v>
      </c>
      <c r="F25" s="22">
        <v>0</v>
      </c>
      <c r="G25" s="22">
        <v>0</v>
      </c>
      <c r="H25" s="22">
        <v>0</v>
      </c>
      <c r="I25" s="22">
        <v>1</v>
      </c>
      <c r="J25" s="22">
        <v>0</v>
      </c>
      <c r="K25" s="22">
        <v>1</v>
      </c>
      <c r="L25" s="22">
        <v>0</v>
      </c>
      <c r="M25" s="22">
        <v>0</v>
      </c>
      <c r="N25" s="22">
        <v>0</v>
      </c>
    </row>
    <row r="26" spans="2:14" ht="20.100000000000001" customHeight="1" thickBot="1" x14ac:dyDescent="0.25">
      <c r="B26" s="7" t="s">
        <v>17</v>
      </c>
      <c r="C26" s="22">
        <v>1</v>
      </c>
      <c r="D26" s="22">
        <v>0</v>
      </c>
      <c r="E26" s="22">
        <v>1</v>
      </c>
      <c r="F26" s="22">
        <v>1</v>
      </c>
      <c r="G26" s="22">
        <v>0</v>
      </c>
      <c r="H26" s="22">
        <v>1</v>
      </c>
      <c r="I26" s="22">
        <v>8</v>
      </c>
      <c r="J26" s="22">
        <v>6</v>
      </c>
      <c r="K26" s="22">
        <v>2</v>
      </c>
      <c r="L26" s="22">
        <v>1</v>
      </c>
      <c r="M26" s="22">
        <v>0</v>
      </c>
      <c r="N26" s="22">
        <v>1</v>
      </c>
    </row>
    <row r="27" spans="2:14" ht="20.100000000000001" customHeight="1" thickBot="1" x14ac:dyDescent="0.25">
      <c r="B27" s="8" t="s">
        <v>18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1</v>
      </c>
      <c r="J27" s="22">
        <v>1</v>
      </c>
      <c r="K27" s="22">
        <v>0</v>
      </c>
      <c r="L27" s="22">
        <v>0</v>
      </c>
      <c r="M27" s="22">
        <v>0</v>
      </c>
      <c r="N27" s="22">
        <v>0</v>
      </c>
    </row>
    <row r="28" spans="2:14" ht="20.100000000000001" customHeight="1" thickBot="1" x14ac:dyDescent="0.25">
      <c r="B28" s="9" t="s">
        <v>19</v>
      </c>
      <c r="C28" s="12">
        <f>SUM(C11:C27)</f>
        <v>86</v>
      </c>
      <c r="D28" s="12">
        <f t="shared" ref="D28:N28" si="0">SUM(D11:D27)</f>
        <v>76</v>
      </c>
      <c r="E28" s="12">
        <f t="shared" si="0"/>
        <v>10</v>
      </c>
      <c r="F28" s="12">
        <f t="shared" si="0"/>
        <v>8</v>
      </c>
      <c r="G28" s="12">
        <f t="shared" si="0"/>
        <v>7</v>
      </c>
      <c r="H28" s="12">
        <f t="shared" si="0"/>
        <v>1</v>
      </c>
      <c r="I28" s="12">
        <f t="shared" si="0"/>
        <v>104</v>
      </c>
      <c r="J28" s="12">
        <f t="shared" si="0"/>
        <v>84</v>
      </c>
      <c r="K28" s="12">
        <f t="shared" si="0"/>
        <v>20</v>
      </c>
      <c r="L28" s="12">
        <f t="shared" si="0"/>
        <v>6</v>
      </c>
      <c r="M28" s="12">
        <f t="shared" si="0"/>
        <v>5</v>
      </c>
      <c r="N28" s="12">
        <f t="shared" si="0"/>
        <v>1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2" spans="2:14" ht="62.25" customHeight="1" thickBot="1" x14ac:dyDescent="0.25">
      <c r="C32" s="32" t="s">
        <v>127</v>
      </c>
      <c r="D32" s="33"/>
      <c r="E32" s="33"/>
      <c r="F32" s="32" t="s">
        <v>128</v>
      </c>
      <c r="G32" s="33"/>
      <c r="H32" s="33"/>
    </row>
    <row r="33" spans="2:8" ht="44.25" customHeight="1" thickBot="1" x14ac:dyDescent="0.25">
      <c r="C33" s="10" t="s">
        <v>65</v>
      </c>
      <c r="D33" s="10" t="s">
        <v>63</v>
      </c>
      <c r="E33" s="10" t="s">
        <v>64</v>
      </c>
      <c r="F33" s="10" t="s">
        <v>65</v>
      </c>
      <c r="G33" s="10" t="s">
        <v>63</v>
      </c>
      <c r="H33" s="10" t="s">
        <v>64</v>
      </c>
    </row>
    <row r="34" spans="2:8" ht="20.100000000000001" customHeight="1" thickBot="1" x14ac:dyDescent="0.25">
      <c r="B34" s="5" t="s">
        <v>2</v>
      </c>
      <c r="C34" s="14">
        <f t="shared" ref="C34:H49" si="1">IF(C11=0,"-",IF(I11=0,"-",(I11-C11)/C11))</f>
        <v>-0.31034482758620691</v>
      </c>
      <c r="D34" s="14">
        <f t="shared" si="1"/>
        <v>-0.35714285714285715</v>
      </c>
      <c r="E34" s="14">
        <f t="shared" si="1"/>
        <v>1</v>
      </c>
      <c r="F34" s="14" t="str">
        <f t="shared" si="1"/>
        <v>-</v>
      </c>
      <c r="G34" s="14" t="str">
        <f t="shared" si="1"/>
        <v>-</v>
      </c>
      <c r="H34" s="14" t="str">
        <f t="shared" si="1"/>
        <v>-</v>
      </c>
    </row>
    <row r="35" spans="2:8" ht="20.100000000000001" customHeight="1" thickBot="1" x14ac:dyDescent="0.25">
      <c r="B35" s="6" t="s">
        <v>3</v>
      </c>
      <c r="C35" s="14">
        <f t="shared" si="1"/>
        <v>0</v>
      </c>
      <c r="D35" s="14">
        <f t="shared" si="1"/>
        <v>0</v>
      </c>
      <c r="E35" s="14" t="str">
        <f t="shared" si="1"/>
        <v>-</v>
      </c>
      <c r="F35" s="14" t="str">
        <f t="shared" si="1"/>
        <v>-</v>
      </c>
      <c r="G35" s="14" t="str">
        <f t="shared" si="1"/>
        <v>-</v>
      </c>
      <c r="H35" s="14" t="str">
        <f t="shared" si="1"/>
        <v>-</v>
      </c>
    </row>
    <row r="36" spans="2:8" ht="20.100000000000001" customHeight="1" thickBot="1" x14ac:dyDescent="0.25">
      <c r="B36" s="6" t="s">
        <v>4</v>
      </c>
      <c r="C36" s="14">
        <f t="shared" si="1"/>
        <v>0</v>
      </c>
      <c r="D36" s="14">
        <f t="shared" si="1"/>
        <v>0</v>
      </c>
      <c r="E36" s="14" t="str">
        <f t="shared" si="1"/>
        <v>-</v>
      </c>
      <c r="F36" s="14" t="str">
        <f t="shared" si="1"/>
        <v>-</v>
      </c>
      <c r="G36" s="14" t="str">
        <f t="shared" si="1"/>
        <v>-</v>
      </c>
      <c r="H36" s="14" t="str">
        <f t="shared" si="1"/>
        <v>-</v>
      </c>
    </row>
    <row r="37" spans="2:8" ht="20.100000000000001" customHeight="1" thickBot="1" x14ac:dyDescent="0.25">
      <c r="B37" s="6" t="s">
        <v>5</v>
      </c>
      <c r="C37" s="14">
        <f t="shared" si="1"/>
        <v>1</v>
      </c>
      <c r="D37" s="14">
        <f t="shared" si="1"/>
        <v>4</v>
      </c>
      <c r="E37" s="14">
        <f t="shared" si="1"/>
        <v>-0.5</v>
      </c>
      <c r="F37" s="14" t="str">
        <f t="shared" si="1"/>
        <v>-</v>
      </c>
      <c r="G37" s="14" t="str">
        <f t="shared" si="1"/>
        <v>-</v>
      </c>
      <c r="H37" s="14" t="str">
        <f t="shared" si="1"/>
        <v>-</v>
      </c>
    </row>
    <row r="38" spans="2:8" ht="20.100000000000001" customHeight="1" thickBot="1" x14ac:dyDescent="0.25">
      <c r="B38" s="6" t="s">
        <v>6</v>
      </c>
      <c r="C38" s="14">
        <f t="shared" si="1"/>
        <v>2</v>
      </c>
      <c r="D38" s="14">
        <f t="shared" si="1"/>
        <v>1</v>
      </c>
      <c r="E38" s="14" t="str">
        <f t="shared" si="1"/>
        <v>-</v>
      </c>
      <c r="F38" s="14" t="str">
        <f t="shared" si="1"/>
        <v>-</v>
      </c>
      <c r="G38" s="14" t="str">
        <f t="shared" si="1"/>
        <v>-</v>
      </c>
      <c r="H38" s="14" t="str">
        <f t="shared" si="1"/>
        <v>-</v>
      </c>
    </row>
    <row r="39" spans="2:8" ht="20.100000000000001" customHeight="1" thickBot="1" x14ac:dyDescent="0.25">
      <c r="B39" s="6" t="s">
        <v>7</v>
      </c>
      <c r="C39" s="14" t="str">
        <f t="shared" si="1"/>
        <v>-</v>
      </c>
      <c r="D39" s="14" t="str">
        <f t="shared" si="1"/>
        <v>-</v>
      </c>
      <c r="E39" s="14" t="str">
        <f t="shared" si="1"/>
        <v>-</v>
      </c>
      <c r="F39" s="14" t="str">
        <f t="shared" si="1"/>
        <v>-</v>
      </c>
      <c r="G39" s="14" t="str">
        <f t="shared" si="1"/>
        <v>-</v>
      </c>
      <c r="H39" s="14" t="str">
        <f t="shared" si="1"/>
        <v>-</v>
      </c>
    </row>
    <row r="40" spans="2:8" ht="20.100000000000001" customHeight="1" thickBot="1" x14ac:dyDescent="0.25">
      <c r="B40" s="6" t="s">
        <v>8</v>
      </c>
      <c r="C40" s="14">
        <f t="shared" si="1"/>
        <v>-0.5</v>
      </c>
      <c r="D40" s="14">
        <f t="shared" si="1"/>
        <v>-0.5</v>
      </c>
      <c r="E40" s="14" t="str">
        <f t="shared" si="1"/>
        <v>-</v>
      </c>
      <c r="F40" s="14" t="str">
        <f t="shared" si="1"/>
        <v>-</v>
      </c>
      <c r="G40" s="14" t="str">
        <f t="shared" si="1"/>
        <v>-</v>
      </c>
      <c r="H40" s="14" t="str">
        <f t="shared" si="1"/>
        <v>-</v>
      </c>
    </row>
    <row r="41" spans="2:8" ht="20.100000000000001" customHeight="1" thickBot="1" x14ac:dyDescent="0.25">
      <c r="B41" s="6" t="s">
        <v>9</v>
      </c>
      <c r="C41" s="14">
        <f t="shared" si="1"/>
        <v>2</v>
      </c>
      <c r="D41" s="14">
        <f t="shared" si="1"/>
        <v>1</v>
      </c>
      <c r="E41" s="14" t="str">
        <f t="shared" si="1"/>
        <v>-</v>
      </c>
      <c r="F41" s="14" t="str">
        <f t="shared" si="1"/>
        <v>-</v>
      </c>
      <c r="G41" s="14" t="str">
        <f t="shared" si="1"/>
        <v>-</v>
      </c>
      <c r="H41" s="14" t="str">
        <f t="shared" si="1"/>
        <v>-</v>
      </c>
    </row>
    <row r="42" spans="2:8" ht="20.100000000000001" customHeight="1" thickBot="1" x14ac:dyDescent="0.25">
      <c r="B42" s="6" t="s">
        <v>10</v>
      </c>
      <c r="C42" s="14">
        <f t="shared" si="1"/>
        <v>-0.14285714285714285</v>
      </c>
      <c r="D42" s="14">
        <f t="shared" si="1"/>
        <v>0</v>
      </c>
      <c r="E42" s="14">
        <f t="shared" si="1"/>
        <v>-0.66666666666666663</v>
      </c>
      <c r="F42" s="14" t="str">
        <f t="shared" si="1"/>
        <v>-</v>
      </c>
      <c r="G42" s="14" t="str">
        <f t="shared" si="1"/>
        <v>-</v>
      </c>
      <c r="H42" s="14" t="str">
        <f t="shared" si="1"/>
        <v>-</v>
      </c>
    </row>
    <row r="43" spans="2:8" ht="20.100000000000001" customHeight="1" thickBot="1" x14ac:dyDescent="0.25">
      <c r="B43" s="6" t="s">
        <v>11</v>
      </c>
      <c r="C43" s="14">
        <f t="shared" si="1"/>
        <v>0.58333333333333337</v>
      </c>
      <c r="D43" s="14">
        <f t="shared" si="1"/>
        <v>0.54545454545454541</v>
      </c>
      <c r="E43" s="14">
        <f t="shared" si="1"/>
        <v>1</v>
      </c>
      <c r="F43" s="14" t="str">
        <f t="shared" si="1"/>
        <v>-</v>
      </c>
      <c r="G43" s="14" t="str">
        <f t="shared" si="1"/>
        <v>-</v>
      </c>
      <c r="H43" s="14" t="str">
        <f t="shared" si="1"/>
        <v>-</v>
      </c>
    </row>
    <row r="44" spans="2:8" ht="20.100000000000001" customHeight="1" thickBot="1" x14ac:dyDescent="0.25">
      <c r="B44" s="6" t="s">
        <v>12</v>
      </c>
      <c r="C44" s="14">
        <f t="shared" si="1"/>
        <v>0</v>
      </c>
      <c r="D44" s="14">
        <f t="shared" si="1"/>
        <v>0</v>
      </c>
      <c r="E44" s="14">
        <f t="shared" si="1"/>
        <v>0</v>
      </c>
      <c r="F44" s="14" t="str">
        <f t="shared" si="1"/>
        <v>-</v>
      </c>
      <c r="G44" s="14" t="str">
        <f t="shared" si="1"/>
        <v>-</v>
      </c>
      <c r="H44" s="14" t="str">
        <f t="shared" si="1"/>
        <v>-</v>
      </c>
    </row>
    <row r="45" spans="2:8" ht="20.100000000000001" customHeight="1" thickBot="1" x14ac:dyDescent="0.25">
      <c r="B45" s="6" t="s">
        <v>13</v>
      </c>
      <c r="C45" s="14">
        <f t="shared" si="1"/>
        <v>0</v>
      </c>
      <c r="D45" s="14">
        <f t="shared" si="1"/>
        <v>-0.66666666666666663</v>
      </c>
      <c r="E45" s="14" t="str">
        <f t="shared" si="1"/>
        <v>-</v>
      </c>
      <c r="F45" s="14" t="str">
        <f t="shared" si="1"/>
        <v>-</v>
      </c>
      <c r="G45" s="14" t="str">
        <f t="shared" si="1"/>
        <v>-</v>
      </c>
      <c r="H45" s="14" t="str">
        <f t="shared" si="1"/>
        <v>-</v>
      </c>
    </row>
    <row r="46" spans="2:8" ht="20.100000000000001" customHeight="1" thickBot="1" x14ac:dyDescent="0.25">
      <c r="B46" s="6" t="s">
        <v>14</v>
      </c>
      <c r="C46" s="14">
        <f t="shared" si="1"/>
        <v>0.5714285714285714</v>
      </c>
      <c r="D46" s="14">
        <f t="shared" si="1"/>
        <v>0.16666666666666666</v>
      </c>
      <c r="E46" s="14">
        <f t="shared" si="1"/>
        <v>3</v>
      </c>
      <c r="F46" s="14">
        <f t="shared" si="1"/>
        <v>0</v>
      </c>
      <c r="G46" s="14">
        <f t="shared" si="1"/>
        <v>0</v>
      </c>
      <c r="H46" s="14" t="str">
        <f t="shared" si="1"/>
        <v>-</v>
      </c>
    </row>
    <row r="47" spans="2:8" ht="20.100000000000001" customHeight="1" thickBot="1" x14ac:dyDescent="0.25">
      <c r="B47" s="6" t="s">
        <v>15</v>
      </c>
      <c r="C47" s="14">
        <f t="shared" si="1"/>
        <v>0</v>
      </c>
      <c r="D47" s="14">
        <f t="shared" si="1"/>
        <v>0</v>
      </c>
      <c r="E47" s="14" t="str">
        <f t="shared" si="1"/>
        <v>-</v>
      </c>
      <c r="F47" s="14" t="str">
        <f t="shared" si="1"/>
        <v>-</v>
      </c>
      <c r="G47" s="14" t="str">
        <f t="shared" si="1"/>
        <v>-</v>
      </c>
      <c r="H47" s="14" t="str">
        <f t="shared" si="1"/>
        <v>-</v>
      </c>
    </row>
    <row r="48" spans="2:8" ht="20.100000000000001" customHeight="1" thickBot="1" x14ac:dyDescent="0.25">
      <c r="B48" s="6" t="s">
        <v>16</v>
      </c>
      <c r="C48" s="14">
        <f t="shared" si="1"/>
        <v>0</v>
      </c>
      <c r="D48" s="14" t="str">
        <f t="shared" si="1"/>
        <v>-</v>
      </c>
      <c r="E48" s="14" t="str">
        <f t="shared" si="1"/>
        <v>-</v>
      </c>
      <c r="F48" s="14" t="str">
        <f t="shared" si="1"/>
        <v>-</v>
      </c>
      <c r="G48" s="14" t="str">
        <f t="shared" si="1"/>
        <v>-</v>
      </c>
      <c r="H48" s="14" t="str">
        <f t="shared" si="1"/>
        <v>-</v>
      </c>
    </row>
    <row r="49" spans="2:8" ht="20.100000000000001" customHeight="1" thickBot="1" x14ac:dyDescent="0.25">
      <c r="B49" s="7" t="s">
        <v>17</v>
      </c>
      <c r="C49" s="14">
        <f t="shared" si="1"/>
        <v>7</v>
      </c>
      <c r="D49" s="14" t="str">
        <f t="shared" si="1"/>
        <v>-</v>
      </c>
      <c r="E49" s="14">
        <f t="shared" si="1"/>
        <v>1</v>
      </c>
      <c r="F49" s="14">
        <f t="shared" si="1"/>
        <v>0</v>
      </c>
      <c r="G49" s="14" t="str">
        <f t="shared" si="1"/>
        <v>-</v>
      </c>
      <c r="H49" s="14">
        <f t="shared" si="1"/>
        <v>0</v>
      </c>
    </row>
    <row r="50" spans="2:8" ht="20.100000000000001" customHeight="1" thickBot="1" x14ac:dyDescent="0.25">
      <c r="B50" s="8" t="s">
        <v>18</v>
      </c>
      <c r="C50" s="14" t="str">
        <f t="shared" ref="C50:H51" si="2">IF(C27=0,"-",IF(I27=0,"-",(I27-C27)/C27))</f>
        <v>-</v>
      </c>
      <c r="D50" s="14" t="str">
        <f t="shared" si="2"/>
        <v>-</v>
      </c>
      <c r="E50" s="14" t="str">
        <f t="shared" si="2"/>
        <v>-</v>
      </c>
      <c r="F50" s="14" t="str">
        <f t="shared" si="2"/>
        <v>-</v>
      </c>
      <c r="G50" s="14" t="str">
        <f t="shared" si="2"/>
        <v>-</v>
      </c>
      <c r="H50" s="14" t="str">
        <f t="shared" si="2"/>
        <v>-</v>
      </c>
    </row>
    <row r="51" spans="2:8" ht="20.100000000000001" customHeight="1" thickBot="1" x14ac:dyDescent="0.25">
      <c r="B51" s="9" t="s">
        <v>19</v>
      </c>
      <c r="C51" s="15">
        <f t="shared" si="2"/>
        <v>0.20930232558139536</v>
      </c>
      <c r="D51" s="15">
        <f t="shared" si="2"/>
        <v>0.10526315789473684</v>
      </c>
      <c r="E51" s="15">
        <f t="shared" si="2"/>
        <v>1</v>
      </c>
      <c r="F51" s="15">
        <f t="shared" si="2"/>
        <v>-0.25</v>
      </c>
      <c r="G51" s="15">
        <f t="shared" si="2"/>
        <v>-0.2857142857142857</v>
      </c>
      <c r="H51" s="15">
        <f t="shared" si="2"/>
        <v>0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2019-09-06T09:56:12Z</cp:lastPrinted>
  <dcterms:created xsi:type="dcterms:W3CDTF">2018-12-11T12:27:19Z</dcterms:created>
  <dcterms:modified xsi:type="dcterms:W3CDTF">2025-06-10T08:33:56Z</dcterms:modified>
</cp:coreProperties>
</file>